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msuni-my.sharepoint.com/personal/s_l_solomon_uva_nl/Documents/Documents/Isotope Manuscript Documents CH1/Limnology and Oceanography/Data Repository/Endosymbiont parameters analysis/"/>
    </mc:Choice>
  </mc:AlternateContent>
  <xr:revisionPtr revIDLastSave="11" documentId="8_{16E920FA-7B80-4AB0-80A5-CBAD4F28A28E}" xr6:coauthVersionLast="47" xr6:coauthVersionMax="47" xr10:uidLastSave="{2D39B52A-33BB-468E-BA59-2FD9AD176E7A}"/>
  <bookViews>
    <workbookView xWindow="28680" yWindow="-120" windowWidth="29040" windowHeight="15720" xr2:uid="{7B6A51D1-CDD3-44FA-872E-B98C1B02BE7D}"/>
  </bookViews>
  <sheets>
    <sheet name="SS_Summary for R 17 jan 24" sheetId="1" r:id="rId1"/>
  </sheets>
  <externalReferences>
    <externalReference r:id="rId2"/>
  </externalReferences>
  <definedNames>
    <definedName name="_xlnm._FilterDatabase" localSheetId="0" hidden="1">'SS_Summary for R 17 jan 24'!$A$1:$M$208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8" i="1" l="1"/>
  <c r="D208" i="1"/>
  <c r="M207" i="1"/>
  <c r="D207" i="1"/>
  <c r="M206" i="1"/>
  <c r="D206" i="1"/>
  <c r="M205" i="1"/>
  <c r="D205" i="1"/>
  <c r="M204" i="1"/>
  <c r="D204" i="1"/>
  <c r="M203" i="1"/>
  <c r="D203" i="1"/>
  <c r="M202" i="1"/>
  <c r="D202" i="1"/>
  <c r="M201" i="1"/>
  <c r="D201" i="1"/>
  <c r="M200" i="1"/>
  <c r="D200" i="1"/>
  <c r="M199" i="1"/>
  <c r="D199" i="1"/>
  <c r="M198" i="1"/>
  <c r="D198" i="1"/>
  <c r="M197" i="1"/>
  <c r="D197" i="1"/>
  <c r="M196" i="1"/>
  <c r="D196" i="1"/>
  <c r="M195" i="1"/>
  <c r="D195" i="1"/>
  <c r="M194" i="1"/>
  <c r="D194" i="1"/>
  <c r="M193" i="1"/>
  <c r="D193" i="1"/>
  <c r="M192" i="1"/>
  <c r="D192" i="1"/>
  <c r="M191" i="1"/>
  <c r="D191" i="1"/>
  <c r="M190" i="1"/>
  <c r="D190" i="1"/>
  <c r="M189" i="1"/>
  <c r="D189" i="1"/>
  <c r="M188" i="1"/>
  <c r="D188" i="1"/>
  <c r="M187" i="1"/>
  <c r="D187" i="1"/>
  <c r="M186" i="1"/>
  <c r="D186" i="1"/>
  <c r="M185" i="1"/>
  <c r="D185" i="1"/>
  <c r="M184" i="1"/>
  <c r="D184" i="1"/>
  <c r="M183" i="1"/>
  <c r="D183" i="1"/>
  <c r="M182" i="1"/>
  <c r="D182" i="1"/>
  <c r="M181" i="1"/>
  <c r="D181" i="1"/>
  <c r="M180" i="1"/>
  <c r="D180" i="1"/>
  <c r="M179" i="1"/>
  <c r="D179" i="1"/>
  <c r="M178" i="1"/>
  <c r="D178" i="1"/>
  <c r="M177" i="1"/>
  <c r="D177" i="1"/>
  <c r="M176" i="1"/>
  <c r="D176" i="1"/>
  <c r="M175" i="1"/>
  <c r="D175" i="1"/>
  <c r="M174" i="1"/>
  <c r="D174" i="1"/>
  <c r="M173" i="1"/>
  <c r="D173" i="1"/>
  <c r="L172" i="1"/>
  <c r="K172" i="1"/>
  <c r="J172" i="1"/>
  <c r="D172" i="1"/>
  <c r="L171" i="1"/>
  <c r="K171" i="1"/>
  <c r="J171" i="1"/>
  <c r="M171" i="1" s="1"/>
  <c r="D171" i="1"/>
  <c r="L170" i="1"/>
  <c r="K170" i="1"/>
  <c r="J170" i="1"/>
  <c r="D170" i="1"/>
  <c r="L169" i="1"/>
  <c r="K169" i="1"/>
  <c r="J169" i="1"/>
  <c r="D169" i="1"/>
  <c r="L168" i="1"/>
  <c r="K168" i="1"/>
  <c r="J168" i="1"/>
  <c r="D168" i="1"/>
  <c r="L167" i="1"/>
  <c r="K167" i="1"/>
  <c r="J167" i="1"/>
  <c r="D167" i="1"/>
  <c r="L166" i="1"/>
  <c r="K166" i="1"/>
  <c r="J166" i="1"/>
  <c r="D166" i="1"/>
  <c r="L165" i="1"/>
  <c r="K165" i="1"/>
  <c r="J165" i="1"/>
  <c r="D165" i="1"/>
  <c r="L164" i="1"/>
  <c r="K164" i="1"/>
  <c r="J164" i="1"/>
  <c r="D164" i="1"/>
  <c r="L163" i="1"/>
  <c r="K163" i="1"/>
  <c r="J163" i="1"/>
  <c r="D163" i="1"/>
  <c r="L162" i="1"/>
  <c r="K162" i="1"/>
  <c r="J162" i="1"/>
  <c r="D162" i="1"/>
  <c r="L161" i="1"/>
  <c r="K161" i="1"/>
  <c r="M161" i="1" s="1"/>
  <c r="J161" i="1"/>
  <c r="D161" i="1"/>
  <c r="L160" i="1"/>
  <c r="K160" i="1"/>
  <c r="J160" i="1"/>
  <c r="D160" i="1"/>
  <c r="L159" i="1"/>
  <c r="K159" i="1"/>
  <c r="J159" i="1"/>
  <c r="D159" i="1"/>
  <c r="L158" i="1"/>
  <c r="K158" i="1"/>
  <c r="J158" i="1"/>
  <c r="D158" i="1"/>
  <c r="L157" i="1"/>
  <c r="K157" i="1"/>
  <c r="J157" i="1"/>
  <c r="D157" i="1"/>
  <c r="L156" i="1"/>
  <c r="K156" i="1"/>
  <c r="J156" i="1"/>
  <c r="D156" i="1"/>
  <c r="L155" i="1"/>
  <c r="K155" i="1"/>
  <c r="J155" i="1"/>
  <c r="D155" i="1"/>
  <c r="L154" i="1"/>
  <c r="K154" i="1"/>
  <c r="J154" i="1"/>
  <c r="D154" i="1"/>
  <c r="L153" i="1"/>
  <c r="K153" i="1"/>
  <c r="J153" i="1"/>
  <c r="D153" i="1"/>
  <c r="L152" i="1"/>
  <c r="K152" i="1"/>
  <c r="J152" i="1"/>
  <c r="D152" i="1"/>
  <c r="L151" i="1"/>
  <c r="K151" i="1"/>
  <c r="J151" i="1"/>
  <c r="D151" i="1"/>
  <c r="L150" i="1"/>
  <c r="K150" i="1"/>
  <c r="J150" i="1"/>
  <c r="D150" i="1"/>
  <c r="L149" i="1"/>
  <c r="K149" i="1"/>
  <c r="M149" i="1" s="1"/>
  <c r="J149" i="1"/>
  <c r="D149" i="1"/>
  <c r="L148" i="1"/>
  <c r="K148" i="1"/>
  <c r="J148" i="1"/>
  <c r="D148" i="1"/>
  <c r="L147" i="1"/>
  <c r="K147" i="1"/>
  <c r="J147" i="1"/>
  <c r="D147" i="1"/>
  <c r="L146" i="1"/>
  <c r="K146" i="1"/>
  <c r="J146" i="1"/>
  <c r="D146" i="1"/>
  <c r="L145" i="1"/>
  <c r="K145" i="1"/>
  <c r="J145" i="1"/>
  <c r="D145" i="1"/>
  <c r="L144" i="1"/>
  <c r="K144" i="1"/>
  <c r="J144" i="1"/>
  <c r="D144" i="1"/>
  <c r="L143" i="1"/>
  <c r="K143" i="1"/>
  <c r="J143" i="1"/>
  <c r="D143" i="1"/>
  <c r="L142" i="1"/>
  <c r="K142" i="1"/>
  <c r="J142" i="1"/>
  <c r="D142" i="1"/>
  <c r="L141" i="1"/>
  <c r="K141" i="1"/>
  <c r="M141" i="1" s="1"/>
  <c r="J141" i="1"/>
  <c r="D141" i="1"/>
  <c r="L140" i="1"/>
  <c r="K140" i="1"/>
  <c r="J140" i="1"/>
  <c r="D140" i="1"/>
  <c r="L139" i="1"/>
  <c r="K139" i="1"/>
  <c r="J139" i="1"/>
  <c r="D139" i="1"/>
  <c r="L138" i="1"/>
  <c r="K138" i="1"/>
  <c r="J138" i="1"/>
  <c r="D138" i="1"/>
  <c r="L137" i="1"/>
  <c r="K137" i="1"/>
  <c r="J137" i="1"/>
  <c r="D137" i="1"/>
  <c r="L136" i="1"/>
  <c r="K136" i="1"/>
  <c r="J136" i="1"/>
  <c r="D136" i="1"/>
  <c r="L135" i="1"/>
  <c r="K135" i="1"/>
  <c r="J135" i="1"/>
  <c r="D135" i="1"/>
  <c r="L134" i="1"/>
  <c r="K134" i="1"/>
  <c r="J134" i="1"/>
  <c r="D134" i="1"/>
  <c r="L133" i="1"/>
  <c r="K133" i="1"/>
  <c r="M133" i="1" s="1"/>
  <c r="J133" i="1"/>
  <c r="D133" i="1"/>
  <c r="L132" i="1"/>
  <c r="K132" i="1"/>
  <c r="J132" i="1"/>
  <c r="D132" i="1"/>
  <c r="L131" i="1"/>
  <c r="K131" i="1"/>
  <c r="J131" i="1"/>
  <c r="D131" i="1"/>
  <c r="L130" i="1"/>
  <c r="K130" i="1"/>
  <c r="J130" i="1"/>
  <c r="D130" i="1"/>
  <c r="L129" i="1"/>
  <c r="K129" i="1"/>
  <c r="M129" i="1" s="1"/>
  <c r="J129" i="1"/>
  <c r="D129" i="1"/>
  <c r="L128" i="1"/>
  <c r="K128" i="1"/>
  <c r="J128" i="1"/>
  <c r="M128" i="1" s="1"/>
  <c r="D128" i="1"/>
  <c r="L127" i="1"/>
  <c r="K127" i="1"/>
  <c r="J127" i="1"/>
  <c r="D127" i="1"/>
  <c r="L126" i="1"/>
  <c r="K126" i="1"/>
  <c r="J126" i="1"/>
  <c r="D126" i="1"/>
  <c r="L125" i="1"/>
  <c r="K125" i="1"/>
  <c r="J125" i="1"/>
  <c r="D125" i="1"/>
  <c r="L124" i="1"/>
  <c r="K124" i="1"/>
  <c r="J124" i="1"/>
  <c r="D124" i="1"/>
  <c r="L123" i="1"/>
  <c r="K123" i="1"/>
  <c r="J123" i="1"/>
  <c r="D123" i="1"/>
  <c r="L122" i="1"/>
  <c r="K122" i="1"/>
  <c r="J122" i="1"/>
  <c r="D122" i="1"/>
  <c r="L121" i="1"/>
  <c r="K121" i="1"/>
  <c r="J121" i="1"/>
  <c r="D121" i="1"/>
  <c r="L120" i="1"/>
  <c r="K120" i="1"/>
  <c r="J120" i="1"/>
  <c r="D120" i="1"/>
  <c r="L119" i="1"/>
  <c r="K119" i="1"/>
  <c r="J119" i="1"/>
  <c r="D119" i="1"/>
  <c r="L118" i="1"/>
  <c r="K118" i="1"/>
  <c r="J118" i="1"/>
  <c r="D118" i="1"/>
  <c r="L117" i="1"/>
  <c r="K117" i="1"/>
  <c r="J117" i="1"/>
  <c r="D117" i="1"/>
  <c r="L116" i="1"/>
  <c r="K116" i="1"/>
  <c r="J116" i="1"/>
  <c r="M116" i="1" s="1"/>
  <c r="D116" i="1"/>
  <c r="L115" i="1"/>
  <c r="K115" i="1"/>
  <c r="J115" i="1"/>
  <c r="D115" i="1"/>
  <c r="L114" i="1"/>
  <c r="K114" i="1"/>
  <c r="J114" i="1"/>
  <c r="D114" i="1"/>
  <c r="L113" i="1"/>
  <c r="K113" i="1"/>
  <c r="J113" i="1"/>
  <c r="D113" i="1"/>
  <c r="L112" i="1"/>
  <c r="K112" i="1"/>
  <c r="J112" i="1"/>
  <c r="D112" i="1"/>
  <c r="L111" i="1"/>
  <c r="K111" i="1"/>
  <c r="J111" i="1"/>
  <c r="D111" i="1"/>
  <c r="L110" i="1"/>
  <c r="K110" i="1"/>
  <c r="J110" i="1"/>
  <c r="D110" i="1"/>
  <c r="L109" i="1"/>
  <c r="K109" i="1"/>
  <c r="J109" i="1"/>
  <c r="D109" i="1"/>
  <c r="L108" i="1"/>
  <c r="K108" i="1"/>
  <c r="J108" i="1"/>
  <c r="M108" i="1" s="1"/>
  <c r="D108" i="1"/>
  <c r="L107" i="1"/>
  <c r="K107" i="1"/>
  <c r="J107" i="1"/>
  <c r="D107" i="1"/>
  <c r="L106" i="1"/>
  <c r="K106" i="1"/>
  <c r="J106" i="1"/>
  <c r="D106" i="1"/>
  <c r="L105" i="1"/>
  <c r="K105" i="1"/>
  <c r="J105" i="1"/>
  <c r="D105" i="1"/>
  <c r="L104" i="1"/>
  <c r="K104" i="1"/>
  <c r="J104" i="1"/>
  <c r="M104" i="1" s="1"/>
  <c r="D104" i="1"/>
  <c r="L103" i="1"/>
  <c r="K103" i="1"/>
  <c r="J103" i="1"/>
  <c r="D103" i="1"/>
  <c r="L102" i="1"/>
  <c r="K102" i="1"/>
  <c r="J102" i="1"/>
  <c r="D102" i="1"/>
  <c r="L101" i="1"/>
  <c r="K101" i="1"/>
  <c r="J101" i="1"/>
  <c r="D101" i="1"/>
  <c r="L100" i="1"/>
  <c r="K100" i="1"/>
  <c r="J100" i="1"/>
  <c r="M100" i="1" s="1"/>
  <c r="D100" i="1"/>
  <c r="L99" i="1"/>
  <c r="K99" i="1"/>
  <c r="J99" i="1"/>
  <c r="M99" i="1" s="1"/>
  <c r="D99" i="1"/>
  <c r="L98" i="1"/>
  <c r="K98" i="1"/>
  <c r="J98" i="1"/>
  <c r="D98" i="1"/>
  <c r="L97" i="1"/>
  <c r="K97" i="1"/>
  <c r="J97" i="1"/>
  <c r="D97" i="1"/>
  <c r="L96" i="1"/>
  <c r="K96" i="1"/>
  <c r="J96" i="1"/>
  <c r="D96" i="1"/>
  <c r="L95" i="1"/>
  <c r="K95" i="1"/>
  <c r="J95" i="1"/>
  <c r="M95" i="1" s="1"/>
  <c r="D95" i="1"/>
  <c r="L94" i="1"/>
  <c r="K94" i="1"/>
  <c r="J94" i="1"/>
  <c r="D94" i="1"/>
  <c r="L93" i="1"/>
  <c r="K93" i="1"/>
  <c r="J93" i="1"/>
  <c r="D93" i="1"/>
  <c r="L92" i="1"/>
  <c r="K92" i="1"/>
  <c r="J92" i="1"/>
  <c r="D92" i="1"/>
  <c r="L91" i="1"/>
  <c r="K91" i="1"/>
  <c r="J91" i="1"/>
  <c r="M91" i="1" s="1"/>
  <c r="D91" i="1"/>
  <c r="L90" i="1"/>
  <c r="K90" i="1"/>
  <c r="J90" i="1"/>
  <c r="D90" i="1"/>
  <c r="L89" i="1"/>
  <c r="K89" i="1"/>
  <c r="J89" i="1"/>
  <c r="D89" i="1"/>
  <c r="L88" i="1"/>
  <c r="K88" i="1"/>
  <c r="J88" i="1"/>
  <c r="M88" i="1" s="1"/>
  <c r="D88" i="1"/>
  <c r="L87" i="1"/>
  <c r="K87" i="1"/>
  <c r="J87" i="1"/>
  <c r="D87" i="1"/>
  <c r="L86" i="1"/>
  <c r="K86" i="1"/>
  <c r="J86" i="1"/>
  <c r="D86" i="1"/>
  <c r="L85" i="1"/>
  <c r="K85" i="1"/>
  <c r="J85" i="1"/>
  <c r="D85" i="1"/>
  <c r="L84" i="1"/>
  <c r="K84" i="1"/>
  <c r="J84" i="1"/>
  <c r="D84" i="1"/>
  <c r="L83" i="1"/>
  <c r="K83" i="1"/>
  <c r="J83" i="1"/>
  <c r="D83" i="1"/>
  <c r="L82" i="1"/>
  <c r="K82" i="1"/>
  <c r="J82" i="1"/>
  <c r="M82" i="1" s="1"/>
  <c r="D82" i="1"/>
  <c r="L81" i="1"/>
  <c r="K81" i="1"/>
  <c r="J81" i="1"/>
  <c r="D81" i="1"/>
  <c r="L80" i="1"/>
  <c r="K80" i="1"/>
  <c r="J80" i="1"/>
  <c r="M80" i="1" s="1"/>
  <c r="D80" i="1"/>
  <c r="L79" i="1"/>
  <c r="K79" i="1"/>
  <c r="J79" i="1"/>
  <c r="D79" i="1"/>
  <c r="L78" i="1"/>
  <c r="K78" i="1"/>
  <c r="J78" i="1"/>
  <c r="D78" i="1"/>
  <c r="L77" i="1"/>
  <c r="K77" i="1"/>
  <c r="J77" i="1"/>
  <c r="D77" i="1"/>
  <c r="L76" i="1"/>
  <c r="K76" i="1"/>
  <c r="J76" i="1"/>
  <c r="D76" i="1"/>
  <c r="L75" i="1"/>
  <c r="K75" i="1"/>
  <c r="J75" i="1"/>
  <c r="M75" i="1" s="1"/>
  <c r="D75" i="1"/>
  <c r="L74" i="1"/>
  <c r="K74" i="1"/>
  <c r="J74" i="1"/>
  <c r="D74" i="1"/>
  <c r="L73" i="1"/>
  <c r="K73" i="1"/>
  <c r="J73" i="1"/>
  <c r="D73" i="1"/>
  <c r="L72" i="1"/>
  <c r="K72" i="1"/>
  <c r="J72" i="1"/>
  <c r="D72" i="1"/>
  <c r="L71" i="1"/>
  <c r="K71" i="1"/>
  <c r="J71" i="1"/>
  <c r="D71" i="1"/>
  <c r="L70" i="1"/>
  <c r="K70" i="1"/>
  <c r="J70" i="1"/>
  <c r="D70" i="1"/>
  <c r="L69" i="1"/>
  <c r="K69" i="1"/>
  <c r="J69" i="1"/>
  <c r="D69" i="1"/>
  <c r="L68" i="1"/>
  <c r="K68" i="1"/>
  <c r="J68" i="1"/>
  <c r="D68" i="1"/>
  <c r="L67" i="1"/>
  <c r="K67" i="1"/>
  <c r="J67" i="1"/>
  <c r="M67" i="1" s="1"/>
  <c r="D67" i="1"/>
  <c r="L66" i="1"/>
  <c r="K66" i="1"/>
  <c r="J66" i="1"/>
  <c r="D66" i="1"/>
  <c r="L65" i="1"/>
  <c r="K65" i="1"/>
  <c r="J65" i="1"/>
  <c r="D65" i="1"/>
  <c r="L64" i="1"/>
  <c r="K64" i="1"/>
  <c r="J64" i="1"/>
  <c r="D64" i="1"/>
  <c r="L63" i="1"/>
  <c r="K63" i="1"/>
  <c r="J63" i="1"/>
  <c r="D63" i="1"/>
  <c r="L62" i="1"/>
  <c r="K62" i="1"/>
  <c r="J62" i="1"/>
  <c r="D62" i="1"/>
  <c r="L61" i="1"/>
  <c r="K61" i="1"/>
  <c r="J61" i="1"/>
  <c r="D61" i="1"/>
  <c r="L60" i="1"/>
  <c r="K60" i="1"/>
  <c r="J60" i="1"/>
  <c r="D60" i="1"/>
  <c r="L59" i="1"/>
  <c r="K59" i="1"/>
  <c r="J59" i="1"/>
  <c r="D59" i="1"/>
  <c r="L58" i="1"/>
  <c r="K58" i="1"/>
  <c r="J58" i="1"/>
  <c r="D58" i="1"/>
  <c r="L57" i="1"/>
  <c r="K57" i="1"/>
  <c r="J57" i="1"/>
  <c r="D57" i="1"/>
  <c r="L56" i="1"/>
  <c r="K56" i="1"/>
  <c r="J56" i="1"/>
  <c r="D56" i="1"/>
  <c r="L55" i="1"/>
  <c r="K55" i="1"/>
  <c r="J55" i="1"/>
  <c r="M55" i="1" s="1"/>
  <c r="D55" i="1"/>
  <c r="L54" i="1"/>
  <c r="K54" i="1"/>
  <c r="J54" i="1"/>
  <c r="D54" i="1"/>
  <c r="L53" i="1"/>
  <c r="K53" i="1"/>
  <c r="J53" i="1"/>
  <c r="D53" i="1"/>
  <c r="L52" i="1"/>
  <c r="K52" i="1"/>
  <c r="J52" i="1"/>
  <c r="D52" i="1"/>
  <c r="M51" i="1"/>
  <c r="D51" i="1"/>
  <c r="M50" i="1"/>
  <c r="D50" i="1"/>
  <c r="M49" i="1"/>
  <c r="D49" i="1"/>
  <c r="M48" i="1"/>
  <c r="D48" i="1"/>
  <c r="M47" i="1"/>
  <c r="D47" i="1"/>
  <c r="M46" i="1"/>
  <c r="D46" i="1"/>
  <c r="M45" i="1"/>
  <c r="D45" i="1"/>
  <c r="M44" i="1"/>
  <c r="D44" i="1"/>
  <c r="M43" i="1"/>
  <c r="D43" i="1"/>
  <c r="M42" i="1"/>
  <c r="D42" i="1"/>
  <c r="M41" i="1"/>
  <c r="D41" i="1"/>
  <c r="M40" i="1"/>
  <c r="D40" i="1"/>
  <c r="M39" i="1"/>
  <c r="D39" i="1"/>
  <c r="M38" i="1"/>
  <c r="D38" i="1"/>
  <c r="M37" i="1"/>
  <c r="D37" i="1"/>
  <c r="M36" i="1"/>
  <c r="D36" i="1"/>
  <c r="M35" i="1"/>
  <c r="D35" i="1"/>
  <c r="M34" i="1"/>
  <c r="D34" i="1"/>
  <c r="M33" i="1"/>
  <c r="D33" i="1"/>
  <c r="M32" i="1"/>
  <c r="D32" i="1"/>
  <c r="M31" i="1"/>
  <c r="D31" i="1"/>
  <c r="M30" i="1"/>
  <c r="D30" i="1"/>
  <c r="M29" i="1"/>
  <c r="D29" i="1"/>
  <c r="D28" i="1"/>
  <c r="M27" i="1"/>
  <c r="D27" i="1"/>
  <c r="M26" i="1"/>
  <c r="D26" i="1"/>
  <c r="M25" i="1"/>
  <c r="D25" i="1"/>
  <c r="D24" i="1"/>
  <c r="M23" i="1"/>
  <c r="D23" i="1"/>
  <c r="M22" i="1"/>
  <c r="D22" i="1"/>
  <c r="M21" i="1"/>
  <c r="D21" i="1"/>
  <c r="M20" i="1"/>
  <c r="D20" i="1"/>
  <c r="M19" i="1"/>
  <c r="D19" i="1"/>
  <c r="D18" i="1"/>
  <c r="M17" i="1"/>
  <c r="D17" i="1"/>
  <c r="M16" i="1"/>
  <c r="D16" i="1"/>
  <c r="M15" i="1"/>
  <c r="D15" i="1"/>
  <c r="M14" i="1"/>
  <c r="D14" i="1"/>
  <c r="M13" i="1"/>
  <c r="D13" i="1"/>
  <c r="M12" i="1"/>
  <c r="D12" i="1"/>
  <c r="M11" i="1"/>
  <c r="D11" i="1"/>
  <c r="M10" i="1"/>
  <c r="D10" i="1"/>
  <c r="M9" i="1"/>
  <c r="D9" i="1"/>
  <c r="M8" i="1"/>
  <c r="D8" i="1"/>
  <c r="M7" i="1"/>
  <c r="D7" i="1"/>
  <c r="M6" i="1"/>
  <c r="D6" i="1"/>
  <c r="M5" i="1"/>
  <c r="D5" i="1"/>
  <c r="M4" i="1"/>
  <c r="D4" i="1"/>
  <c r="M3" i="1"/>
  <c r="D3" i="1"/>
  <c r="M2" i="1"/>
  <c r="D2" i="1"/>
  <c r="M172" i="1" l="1"/>
  <c r="M57" i="1"/>
  <c r="M61" i="1"/>
  <c r="M69" i="1"/>
  <c r="M73" i="1"/>
  <c r="M77" i="1"/>
  <c r="M164" i="1"/>
  <c r="M109" i="1"/>
  <c r="M165" i="1"/>
  <c r="M143" i="1"/>
  <c r="M102" i="1"/>
  <c r="M114" i="1"/>
  <c r="M118" i="1"/>
  <c r="M126" i="1"/>
  <c r="M130" i="1"/>
  <c r="M134" i="1"/>
  <c r="M166" i="1"/>
  <c r="M170" i="1"/>
  <c r="M140" i="1"/>
  <c r="M156" i="1"/>
  <c r="M81" i="1"/>
  <c r="M54" i="1"/>
  <c r="M58" i="1"/>
  <c r="M70" i="1"/>
  <c r="M117" i="1"/>
  <c r="M137" i="1"/>
  <c r="M153" i="1"/>
  <c r="M86" i="1"/>
  <c r="M98" i="1"/>
  <c r="M169" i="1"/>
  <c r="M79" i="1"/>
  <c r="M52" i="1"/>
  <c r="M60" i="1"/>
  <c r="M68" i="1"/>
  <c r="M76" i="1"/>
  <c r="M111" i="1"/>
  <c r="M115" i="1"/>
  <c r="M127" i="1"/>
  <c r="M131" i="1"/>
  <c r="M135" i="1"/>
  <c r="M139" i="1"/>
  <c r="M147" i="1"/>
  <c r="M159" i="1"/>
  <c r="M163" i="1"/>
  <c r="M59" i="1"/>
  <c r="M72" i="1"/>
  <c r="M85" i="1"/>
  <c r="M92" i="1"/>
  <c r="M138" i="1"/>
  <c r="M144" i="1"/>
  <c r="M150" i="1"/>
  <c r="M160" i="1"/>
  <c r="M56" i="1"/>
  <c r="M66" i="1"/>
  <c r="M122" i="1"/>
  <c r="M154" i="1"/>
  <c r="M167" i="1"/>
  <c r="M93" i="1"/>
  <c r="M106" i="1"/>
  <c r="M119" i="1"/>
  <c r="M145" i="1"/>
  <c r="M151" i="1"/>
  <c r="M64" i="1"/>
  <c r="M120" i="1"/>
  <c r="M155" i="1"/>
  <c r="M168" i="1"/>
  <c r="M84" i="1"/>
  <c r="M94" i="1"/>
  <c r="M107" i="1"/>
  <c r="M146" i="1"/>
  <c r="M90" i="1"/>
  <c r="M97" i="1"/>
  <c r="M152" i="1"/>
  <c r="M123" i="1"/>
  <c r="M71" i="1"/>
  <c r="M78" i="1"/>
  <c r="M83" i="1"/>
  <c r="M121" i="1"/>
  <c r="M148" i="1"/>
  <c r="M74" i="1"/>
  <c r="M105" i="1"/>
  <c r="M112" i="1"/>
  <c r="M142" i="1"/>
  <c r="M157" i="1"/>
  <c r="M89" i="1"/>
  <c r="M103" i="1"/>
  <c r="M110" i="1"/>
  <c r="M65" i="1"/>
  <c r="M96" i="1"/>
  <c r="M63" i="1"/>
  <c r="M87" i="1"/>
  <c r="M101" i="1"/>
  <c r="M1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Gebruiker</author>
    <author>tc={4A3D6D35-2520-422C-ACD6-4E0E76571C80}</author>
  </authors>
  <commentList>
    <comment ref="J1" authorId="0" shapeId="0" xr:uid="{175180CB-EE1D-41CA-9EA4-525A8DEF5B23}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TOTAL Chl c2   (μg/cm2)
</t>
        </r>
      </text>
    </comment>
    <comment ref="K1" authorId="0" shapeId="0" xr:uid="{486C208F-38EA-481E-A2B0-96C3180D59F6}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TOTAL Chl a      (μg/cm2)
</t>
        </r>
      </text>
    </comment>
    <comment ref="L1" authorId="0" shapeId="0" xr:uid="{3C6DA6F5-EEEA-490D-B03A-21B6C674534B}">
      <text>
        <r>
          <rPr>
            <b/>
            <sz val="9"/>
            <color rgb="FF000000"/>
            <rFont val="Tahoma"/>
            <family val="2"/>
          </rPr>
          <t>Gebruiker:</t>
        </r>
        <r>
          <rPr>
            <sz val="9"/>
            <color rgb="FF000000"/>
            <rFont val="Tahoma"/>
            <family val="2"/>
          </rPr>
          <t xml:space="preserve">
# Symbiont density *10^6 per surface area (cm2)
</t>
        </r>
      </text>
    </comment>
    <comment ref="M1" authorId="1" shapeId="0" xr:uid="{4A3D6D35-2520-422C-ACD6-4E0E76571C80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chlorophyll content standardized to surface area (a +c2)</t>
      </text>
    </comment>
  </commentList>
</comments>
</file>

<file path=xl/sharedStrings.xml><?xml version="1.0" encoding="utf-8"?>
<sst xmlns="http://schemas.openxmlformats.org/spreadsheetml/2006/main" count="1048" uniqueCount="29">
  <si>
    <t>Species</t>
  </si>
  <si>
    <t>CoralID</t>
  </si>
  <si>
    <t>Geno.Unique</t>
  </si>
  <si>
    <t>Site</t>
  </si>
  <si>
    <t>Site2</t>
  </si>
  <si>
    <t>Location</t>
  </si>
  <si>
    <t>Habitat</t>
  </si>
  <si>
    <t>Season</t>
  </si>
  <si>
    <t>Time</t>
  </si>
  <si>
    <t>Tchlc2</t>
  </si>
  <si>
    <t>Tchla</t>
  </si>
  <si>
    <t>zoox</t>
  </si>
  <si>
    <t>Tchlac2</t>
  </si>
  <si>
    <t>POR</t>
  </si>
  <si>
    <t>SMB</t>
  </si>
  <si>
    <t>Santa Martha</t>
  </si>
  <si>
    <t>bay</t>
  </si>
  <si>
    <t>Nov20</t>
  </si>
  <si>
    <t>SMR</t>
  </si>
  <si>
    <t>reef</t>
  </si>
  <si>
    <t>RAD</t>
  </si>
  <si>
    <t>SW</t>
  </si>
  <si>
    <t>Spaanse Water</t>
  </si>
  <si>
    <t xml:space="preserve">RAD </t>
  </si>
  <si>
    <t>SID</t>
  </si>
  <si>
    <t>DB</t>
  </si>
  <si>
    <t xml:space="preserve">SID </t>
  </si>
  <si>
    <t>Nov21</t>
  </si>
  <si>
    <t>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</si>
</sst>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  <xf numFmtId="2" fontId="1" fillId="0" borderId="0" xfId="1" applyNumberForma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erav\Downloads\Chla_Zoox_Biomass%20Master%20Data%20SS%2017%20jan%2024%20(7).xlsx" TargetMode="External"/><Relationship Id="rId1" Type="http://schemas.openxmlformats.org/officeDocument/2006/relationships/externalLinkPath" Target="file:///C:\Users\verav\Downloads\Chla_Zoox_Biomass%20Master%20Data%20SS%2017%20jan%2024%20(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 data for Chl"/>
      <sheetName val="Chla per area "/>
      <sheetName val="Chla per cell jan 17"/>
      <sheetName val="Tissue Biomass"/>
      <sheetName val="Zoox Counts"/>
      <sheetName val="IRIS data chl.per.area"/>
      <sheetName val="Chla per cell"/>
      <sheetName val="SS_Summary for R"/>
      <sheetName val="maindataR with outliers"/>
      <sheetName val="maindataR"/>
      <sheetName val="SS_Summary for R 17 jan 24"/>
      <sheetName val="SS_Summary for R 17 jan 24 (2)"/>
      <sheetName val="correlation plots"/>
      <sheetName val="SS_Summary for R2.0"/>
      <sheetName val="SS_Summary for R3.0"/>
      <sheetName val="Joes Summary for R "/>
    </sheetNames>
    <sheetDataSet>
      <sheetData sheetId="0"/>
      <sheetData sheetId="1">
        <row r="7">
          <cell r="AH7">
            <v>2.3731071428571435</v>
          </cell>
          <cell r="AI7">
            <v>4.319571428571428</v>
          </cell>
        </row>
        <row r="8">
          <cell r="AH8">
            <v>1.5633311170212767</v>
          </cell>
          <cell r="AI8">
            <v>13.653091755319153</v>
          </cell>
        </row>
        <row r="9">
          <cell r="AH9">
            <v>3.6196187500000003</v>
          </cell>
          <cell r="AI9">
            <v>8.3919437499999976</v>
          </cell>
        </row>
        <row r="10">
          <cell r="AH10">
            <v>0.23053977272727305</v>
          </cell>
          <cell r="AI10">
            <v>8.2932528409090924</v>
          </cell>
        </row>
        <row r="11">
          <cell r="AH11">
            <v>-8.5131159420289954E-2</v>
          </cell>
          <cell r="AI11">
            <v>3.6176456521739135</v>
          </cell>
        </row>
        <row r="12">
          <cell r="AH12">
            <v>3.6363031914893624</v>
          </cell>
          <cell r="AI12">
            <v>8.8144946808510642</v>
          </cell>
        </row>
        <row r="13">
          <cell r="AH13">
            <v>3.0307560483870963</v>
          </cell>
          <cell r="AI13">
            <v>6.5439667338709668</v>
          </cell>
        </row>
        <row r="14">
          <cell r="AH14">
            <v>3.323603723404255</v>
          </cell>
          <cell r="AI14">
            <v>6.6093528368794328</v>
          </cell>
        </row>
        <row r="15">
          <cell r="AH15">
            <v>2.5561931818181822</v>
          </cell>
          <cell r="AI15">
            <v>3.5491414141414142</v>
          </cell>
        </row>
        <row r="16">
          <cell r="AH16">
            <v>0.13952180232558098</v>
          </cell>
          <cell r="AI16">
            <v>5.2887594476744191</v>
          </cell>
        </row>
        <row r="17">
          <cell r="AH17">
            <v>9.8214488636363626</v>
          </cell>
          <cell r="AI17">
            <v>19.682161458333329</v>
          </cell>
        </row>
        <row r="18">
          <cell r="AH18">
            <v>6.6535874999999987</v>
          </cell>
          <cell r="AI18">
            <v>15.0299125</v>
          </cell>
        </row>
        <row r="19">
          <cell r="AH19">
            <v>3.5210217391304375</v>
          </cell>
          <cell r="AI19">
            <v>16.427619565217388</v>
          </cell>
        </row>
        <row r="20">
          <cell r="AH20">
            <v>5.4744900000000003</v>
          </cell>
          <cell r="AI20">
            <v>11.504185</v>
          </cell>
        </row>
        <row r="21">
          <cell r="AH21">
            <v>2.6982954545454541</v>
          </cell>
          <cell r="AI21">
            <v>13.149715909090906</v>
          </cell>
        </row>
        <row r="22">
          <cell r="AH22">
            <v>5.3126428571428601</v>
          </cell>
          <cell r="AI22">
            <v>6.6540238095238111</v>
          </cell>
        </row>
        <row r="23">
          <cell r="AH23">
            <v>5.8526511627906972</v>
          </cell>
          <cell r="AI23">
            <v>15.939885174418604</v>
          </cell>
        </row>
        <row r="24">
          <cell r="AH24">
            <v>4.8279244186046517</v>
          </cell>
          <cell r="AI24">
            <v>9.2177332848837228</v>
          </cell>
        </row>
        <row r="25">
          <cell r="AH25">
            <v>3.2248999999999994</v>
          </cell>
          <cell r="AI25">
            <v>7.2361208333333336</v>
          </cell>
        </row>
        <row r="26">
          <cell r="AH26">
            <v>1.626232894736843</v>
          </cell>
          <cell r="AI26">
            <v>11.193125657894736</v>
          </cell>
        </row>
        <row r="27">
          <cell r="AH27">
            <v>2.5220097656250005</v>
          </cell>
          <cell r="AI27">
            <v>12.860001953125</v>
          </cell>
        </row>
        <row r="28">
          <cell r="AH28">
            <v>3.2636446220930235</v>
          </cell>
          <cell r="AI28">
            <v>5.2281431686046496</v>
          </cell>
        </row>
        <row r="29">
          <cell r="AH29">
            <v>1.7239346590909095</v>
          </cell>
          <cell r="AI29">
            <v>4.7934659090909095</v>
          </cell>
        </row>
        <row r="30">
          <cell r="AH30">
            <v>1.107869318181818</v>
          </cell>
          <cell r="AI30">
            <v>3.4329608585858598</v>
          </cell>
        </row>
        <row r="31">
          <cell r="AH31">
            <v>1.6306107954545457</v>
          </cell>
          <cell r="AI31">
            <v>2.982848011363636</v>
          </cell>
        </row>
        <row r="32">
          <cell r="AH32">
            <v>7.8937144886363635</v>
          </cell>
          <cell r="AI32">
            <v>5.9099668560606062</v>
          </cell>
        </row>
        <row r="33">
          <cell r="AH33">
            <v>1.8599999999999999</v>
          </cell>
          <cell r="AI33">
            <v>4.7257954545454544</v>
          </cell>
        </row>
        <row r="34">
          <cell r="AH34">
            <v>-0.65529119318181805</v>
          </cell>
          <cell r="AI34">
            <v>4.7691051136363622</v>
          </cell>
        </row>
        <row r="35">
          <cell r="AH35">
            <v>1.5278257978723402</v>
          </cell>
          <cell r="AI35">
            <v>9.543151595744682</v>
          </cell>
        </row>
        <row r="36">
          <cell r="AH36">
            <v>3.9376603708791205</v>
          </cell>
          <cell r="AI36">
            <v>6.6836508699633681</v>
          </cell>
        </row>
        <row r="37">
          <cell r="AH37">
            <v>2.8494949494949493</v>
          </cell>
          <cell r="AI37">
            <v>3.1244423400673402</v>
          </cell>
        </row>
        <row r="38">
          <cell r="AH38">
            <v>2.771264204545453</v>
          </cell>
          <cell r="AI38">
            <v>11.244393939393936</v>
          </cell>
        </row>
        <row r="39">
          <cell r="AH39">
            <v>0.7931790740740734</v>
          </cell>
          <cell r="AI39">
            <v>5.0894610493827166</v>
          </cell>
        </row>
        <row r="40">
          <cell r="AH40">
            <v>3.8227806122448986</v>
          </cell>
          <cell r="AI40">
            <v>6.077394770408163</v>
          </cell>
        </row>
        <row r="41">
          <cell r="AH41">
            <v>2.5045099431818185</v>
          </cell>
          <cell r="AI41">
            <v>5.9432883522727273</v>
          </cell>
        </row>
        <row r="42">
          <cell r="AH42">
            <v>3.1719414893617022</v>
          </cell>
          <cell r="AI42">
            <v>6.336369680851063</v>
          </cell>
        </row>
        <row r="43">
          <cell r="AH43">
            <v>0.42736309523809524</v>
          </cell>
          <cell r="AI43">
            <v>1.4259404761904764</v>
          </cell>
        </row>
        <row r="44">
          <cell r="AH44">
            <v>1.8526977777777784</v>
          </cell>
          <cell r="AI44">
            <v>3.681132777777778</v>
          </cell>
        </row>
        <row r="45">
          <cell r="AH45">
            <v>1.3789303463855418</v>
          </cell>
          <cell r="AI45">
            <v>8.1403166415662636</v>
          </cell>
        </row>
        <row r="46">
          <cell r="AH46">
            <v>1.1839055232558138</v>
          </cell>
          <cell r="AI46">
            <v>7.7283255813953495</v>
          </cell>
        </row>
        <row r="47">
          <cell r="AH47">
            <v>5.7464049999999967</v>
          </cell>
          <cell r="AI47">
            <v>8.7713616666666656</v>
          </cell>
        </row>
        <row r="53">
          <cell r="AH53">
            <v>1.6667203125000001</v>
          </cell>
          <cell r="AI53">
            <v>8.6877132812499998</v>
          </cell>
        </row>
        <row r="54">
          <cell r="AH54">
            <v>-4.7523965625000013</v>
          </cell>
          <cell r="AI54">
            <v>13.32122625</v>
          </cell>
        </row>
        <row r="55">
          <cell r="AH55">
            <v>3.3838460526315792</v>
          </cell>
          <cell r="AI55">
            <v>9.7470059210526347</v>
          </cell>
        </row>
        <row r="56">
          <cell r="AH56">
            <v>5.8565510670731715</v>
          </cell>
          <cell r="AI56">
            <v>15.223056402439026</v>
          </cell>
        </row>
        <row r="57">
          <cell r="AH57">
            <v>1.857073170731775E-2</v>
          </cell>
          <cell r="AI57">
            <v>10.313655640243903</v>
          </cell>
        </row>
        <row r="58">
          <cell r="AH58">
            <v>7.0592065548780489</v>
          </cell>
          <cell r="AI58">
            <v>16.996291412601625</v>
          </cell>
        </row>
        <row r="59">
          <cell r="AH59">
            <v>5.6505441176470574</v>
          </cell>
          <cell r="AI59">
            <v>9.3518768382352953</v>
          </cell>
        </row>
        <row r="60">
          <cell r="AH60">
            <v>3.5325196875000007</v>
          </cell>
          <cell r="AI60">
            <v>11.877983437499998</v>
          </cell>
        </row>
        <row r="61">
          <cell r="AH61">
            <v>2.0397794117647052</v>
          </cell>
          <cell r="AI61">
            <v>11.62970588235294</v>
          </cell>
        </row>
        <row r="62">
          <cell r="AH62">
            <v>1.7402869897959186</v>
          </cell>
          <cell r="AI62">
            <v>9.0711766581632656</v>
          </cell>
        </row>
        <row r="63">
          <cell r="AH63">
            <v>10.914279941860466</v>
          </cell>
          <cell r="AI63">
            <v>21.346664825581396</v>
          </cell>
        </row>
        <row r="64">
          <cell r="AH64">
            <v>6.1845203125000001</v>
          </cell>
          <cell r="AI64">
            <v>18.050172395833332</v>
          </cell>
        </row>
        <row r="65">
          <cell r="AH65">
            <v>5.0686593749999993</v>
          </cell>
          <cell r="AI65">
            <v>9.8348250000000021</v>
          </cell>
        </row>
        <row r="66">
          <cell r="AH66">
            <v>6.2641434374999996</v>
          </cell>
          <cell r="AI66">
            <v>13.134344062499997</v>
          </cell>
        </row>
        <row r="67">
          <cell r="AH67">
            <v>10.646242788461535</v>
          </cell>
          <cell r="AI67">
            <v>12.63346875</v>
          </cell>
        </row>
        <row r="68">
          <cell r="AH68">
            <v>9.6471778846153846</v>
          </cell>
          <cell r="AI68">
            <v>21.76246153846154</v>
          </cell>
        </row>
        <row r="69">
          <cell r="AH69">
            <v>2.975492984693878</v>
          </cell>
          <cell r="AI69">
            <v>14.684452806122451</v>
          </cell>
        </row>
        <row r="70">
          <cell r="AH70">
            <v>4.8657290624999989</v>
          </cell>
          <cell r="AI70">
            <v>10.965889687499999</v>
          </cell>
        </row>
        <row r="71">
          <cell r="AH71">
            <v>5.6478262500000005</v>
          </cell>
          <cell r="AI71">
            <v>11.027176874999999</v>
          </cell>
        </row>
        <row r="72">
          <cell r="AH72">
            <v>6.9933451704545471</v>
          </cell>
          <cell r="AI72">
            <v>15.860134943181817</v>
          </cell>
        </row>
        <row r="73">
          <cell r="AH73">
            <v>6.9296302173913054</v>
          </cell>
          <cell r="AI73">
            <v>16.533038260869564</v>
          </cell>
        </row>
        <row r="74">
          <cell r="AH74">
            <v>4.8318827586206901</v>
          </cell>
          <cell r="AI74">
            <v>13.68670344827586</v>
          </cell>
        </row>
        <row r="75">
          <cell r="AH75">
            <v>5.0150812500000006</v>
          </cell>
          <cell r="AI75">
            <v>12.446670297029707</v>
          </cell>
        </row>
        <row r="76">
          <cell r="AH76">
            <v>8.8403133445945947</v>
          </cell>
          <cell r="AI76">
            <v>17.053749155405406</v>
          </cell>
        </row>
        <row r="77">
          <cell r="AH77">
            <v>7.0402206521739128</v>
          </cell>
          <cell r="AI77">
            <v>13.899917934782611</v>
          </cell>
        </row>
        <row r="78">
          <cell r="AH78">
            <v>12.194616477272723</v>
          </cell>
          <cell r="AI78">
            <v>21.369090909090911</v>
          </cell>
        </row>
        <row r="79">
          <cell r="AH79">
            <v>1.7360619545454543</v>
          </cell>
          <cell r="AI79">
            <v>12.65558952272727</v>
          </cell>
        </row>
        <row r="80">
          <cell r="AH80">
            <v>2.3220975433526014</v>
          </cell>
          <cell r="AI80">
            <v>8.4748379696531781</v>
          </cell>
        </row>
        <row r="81">
          <cell r="AH81">
            <v>5.0743484042553204</v>
          </cell>
          <cell r="AI81">
            <v>9.859128989361702</v>
          </cell>
        </row>
        <row r="82">
          <cell r="AH82">
            <v>2.4345661764705886</v>
          </cell>
          <cell r="AI82">
            <v>9.7018676470588243</v>
          </cell>
        </row>
        <row r="83">
          <cell r="AH83">
            <v>-12.665262784090908</v>
          </cell>
          <cell r="AI83">
            <v>8.4931747159090918</v>
          </cell>
        </row>
        <row r="84">
          <cell r="AH84">
            <v>7.156012500000001</v>
          </cell>
          <cell r="AI84">
            <v>14.611970454545451</v>
          </cell>
        </row>
        <row r="85">
          <cell r="AH85">
            <v>5.025873579545455</v>
          </cell>
          <cell r="AI85">
            <v>11.773380681818182</v>
          </cell>
        </row>
        <row r="86">
          <cell r="AH86">
            <v>8.6819957386363633</v>
          </cell>
          <cell r="AI86">
            <v>13.789879261363639</v>
          </cell>
        </row>
        <row r="87">
          <cell r="AH87">
            <v>1.2942536073825512</v>
          </cell>
          <cell r="AI87">
            <v>14.449034144295302</v>
          </cell>
        </row>
        <row r="88">
          <cell r="AH88">
            <v>3.2655042613636378</v>
          </cell>
          <cell r="AI88">
            <v>8.1168110795454549</v>
          </cell>
        </row>
        <row r="89">
          <cell r="AH89">
            <v>6.7965187500000006</v>
          </cell>
          <cell r="AI89">
            <v>11.378653125</v>
          </cell>
        </row>
        <row r="90">
          <cell r="AH90">
            <v>4.2964858695652195</v>
          </cell>
          <cell r="AI90">
            <v>16.61768804347826</v>
          </cell>
        </row>
        <row r="91">
          <cell r="AH91">
            <v>7.1515600961538484</v>
          </cell>
          <cell r="AI91">
            <v>13.746829326923077</v>
          </cell>
        </row>
        <row r="92">
          <cell r="AH92">
            <v>4.9223224431818169</v>
          </cell>
          <cell r="AI92">
            <v>11.558288352272728</v>
          </cell>
        </row>
        <row r="93">
          <cell r="AH93">
            <v>1.1763251329787234</v>
          </cell>
          <cell r="AI93">
            <v>4.6494461436170207</v>
          </cell>
        </row>
        <row r="94">
          <cell r="AH94">
            <v>1.3046630434782613</v>
          </cell>
          <cell r="AI94">
            <v>7.3562925724637669</v>
          </cell>
        </row>
        <row r="95">
          <cell r="AH95">
            <v>1.6763716755319151</v>
          </cell>
          <cell r="AI95">
            <v>6.3566170212765956</v>
          </cell>
        </row>
        <row r="96">
          <cell r="AH96">
            <v>3.6214244318181819</v>
          </cell>
          <cell r="AI96">
            <v>5.6155698863636347</v>
          </cell>
        </row>
        <row r="97">
          <cell r="AH97">
            <v>2.2176482712765955</v>
          </cell>
          <cell r="AI97">
            <v>6.1439474734042552</v>
          </cell>
        </row>
        <row r="98">
          <cell r="AH98">
            <v>3.6023437500000006</v>
          </cell>
          <cell r="AI98">
            <v>5.1922230113636374</v>
          </cell>
        </row>
        <row r="99">
          <cell r="AH99">
            <v>3.072736363636364</v>
          </cell>
          <cell r="AI99">
            <v>8.2235278409090906</v>
          </cell>
        </row>
        <row r="100">
          <cell r="AH100">
            <v>0.18592</v>
          </cell>
          <cell r="AI100">
            <v>3.6616883333333332</v>
          </cell>
        </row>
        <row r="101">
          <cell r="AH101">
            <v>1.5002582908163269</v>
          </cell>
          <cell r="AI101">
            <v>8.6391390306122453</v>
          </cell>
        </row>
        <row r="102">
          <cell r="AH102">
            <v>5.2004616477272716</v>
          </cell>
          <cell r="AI102">
            <v>12.486328124999998</v>
          </cell>
        </row>
        <row r="105">
          <cell r="AH105">
            <v>2.1779799999999998</v>
          </cell>
          <cell r="AI105">
            <v>3.0190533333333334</v>
          </cell>
        </row>
        <row r="106">
          <cell r="AH106">
            <v>2.291763068181818</v>
          </cell>
          <cell r="AI106">
            <v>11.269472727272728</v>
          </cell>
        </row>
        <row r="107">
          <cell r="AH107">
            <v>-1.0683960459183675</v>
          </cell>
          <cell r="AI107">
            <v>6.6306568877551024</v>
          </cell>
        </row>
        <row r="108">
          <cell r="AH108">
            <v>-2.2459151785714289</v>
          </cell>
          <cell r="AI108">
            <v>6.1809757653061217</v>
          </cell>
        </row>
        <row r="109">
          <cell r="AH109">
            <v>4.1133062499999999</v>
          </cell>
          <cell r="AI109">
            <v>8.5659134469696951</v>
          </cell>
        </row>
        <row r="110">
          <cell r="AH110">
            <v>3.1353107142857146</v>
          </cell>
          <cell r="AI110">
            <v>8.3824526785714291</v>
          </cell>
        </row>
        <row r="111">
          <cell r="AH111">
            <v>5.3914083333333336</v>
          </cell>
          <cell r="AI111">
            <v>13.707088194444442</v>
          </cell>
        </row>
        <row r="112">
          <cell r="AH112">
            <v>4.0736249999999989</v>
          </cell>
          <cell r="AI112">
            <v>9.6319052419354829</v>
          </cell>
        </row>
        <row r="113">
          <cell r="AH113">
            <v>6.1306781249999993</v>
          </cell>
          <cell r="AI113">
            <v>17.364290625000002</v>
          </cell>
        </row>
        <row r="114">
          <cell r="AH114">
            <v>5.8463301136363635</v>
          </cell>
          <cell r="AI114">
            <v>15.628442613636366</v>
          </cell>
        </row>
        <row r="115">
          <cell r="AH115">
            <v>-0.61645161290322581</v>
          </cell>
          <cell r="AI115">
            <v>7.0189465725806457</v>
          </cell>
        </row>
        <row r="116">
          <cell r="AH116">
            <v>0.32703749999999954</v>
          </cell>
          <cell r="AI116">
            <v>11.5634</v>
          </cell>
        </row>
        <row r="117">
          <cell r="AH117">
            <v>1.1004429347826092</v>
          </cell>
          <cell r="AI117">
            <v>7.4011920289855064</v>
          </cell>
        </row>
        <row r="118">
          <cell r="AH118">
            <v>1.3780181686046504</v>
          </cell>
          <cell r="AI118">
            <v>11.036324127906978</v>
          </cell>
        </row>
        <row r="119">
          <cell r="AH119">
            <v>4.5500352822580652</v>
          </cell>
          <cell r="AI119">
            <v>11.659868951612902</v>
          </cell>
        </row>
        <row r="120">
          <cell r="AH120">
            <v>-0.2296071428571427</v>
          </cell>
          <cell r="AI120">
            <v>14.631392857142853</v>
          </cell>
        </row>
        <row r="121">
          <cell r="AH121">
            <v>6.7954900568181822</v>
          </cell>
          <cell r="AI121">
            <v>17.685688920454545</v>
          </cell>
        </row>
        <row r="122">
          <cell r="AH122">
            <v>2.6296385869565229</v>
          </cell>
          <cell r="AI122">
            <v>7.2715570652173911</v>
          </cell>
        </row>
        <row r="123">
          <cell r="AH123">
            <v>0.26926396276595738</v>
          </cell>
          <cell r="AI123">
            <v>10.787261968085105</v>
          </cell>
        </row>
        <row r="124">
          <cell r="AH124">
            <v>0.48179593373493995</v>
          </cell>
          <cell r="AI124">
            <v>5.7504329819277098</v>
          </cell>
        </row>
        <row r="125">
          <cell r="AH125">
            <v>0.80489500000000003</v>
          </cell>
          <cell r="AI125">
            <v>7.9351883333333344</v>
          </cell>
        </row>
        <row r="126">
          <cell r="AH126">
            <v>2.8509502551020414</v>
          </cell>
          <cell r="AI126">
            <v>5.0790348639455782</v>
          </cell>
        </row>
        <row r="127">
          <cell r="AH127">
            <v>2.6680397727272722</v>
          </cell>
          <cell r="AI127">
            <v>3.9251775568181815</v>
          </cell>
        </row>
        <row r="128">
          <cell r="AH128">
            <v>4.001951086956522</v>
          </cell>
          <cell r="AI128">
            <v>6.8383885869565209</v>
          </cell>
        </row>
        <row r="129">
          <cell r="AH129">
            <v>0.3395552884615386</v>
          </cell>
          <cell r="AI129">
            <v>3.5097836538461538</v>
          </cell>
        </row>
        <row r="130">
          <cell r="AH130">
            <v>0.67343431122448971</v>
          </cell>
          <cell r="AI130">
            <v>8.0750616496598635</v>
          </cell>
        </row>
        <row r="131">
          <cell r="AH131">
            <v>2.7986680743243246</v>
          </cell>
          <cell r="AI131">
            <v>5.3310194256756764</v>
          </cell>
        </row>
        <row r="132">
          <cell r="AH132">
            <v>2.0891546874999998</v>
          </cell>
          <cell r="AI132">
            <v>9.9524833333333333</v>
          </cell>
        </row>
        <row r="133">
          <cell r="AH133">
            <v>2.192485518292683</v>
          </cell>
          <cell r="AI133">
            <v>8.563600609756099</v>
          </cell>
        </row>
        <row r="134">
          <cell r="AH134">
            <v>3.4300286989795912</v>
          </cell>
          <cell r="AI134">
            <v>7.4130622874149656</v>
          </cell>
        </row>
      </sheetData>
      <sheetData sheetId="2"/>
      <sheetData sheetId="3"/>
      <sheetData sheetId="4">
        <row r="6">
          <cell r="Z6">
            <v>1.34375</v>
          </cell>
        </row>
        <row r="7">
          <cell r="Z7">
            <v>0.77937499999999993</v>
          </cell>
        </row>
        <row r="8">
          <cell r="Z8">
            <v>0.82416666666666671</v>
          </cell>
        </row>
        <row r="9">
          <cell r="Z9">
            <v>0.77625</v>
          </cell>
        </row>
        <row r="10">
          <cell r="Z10">
            <v>1.331578947368421</v>
          </cell>
        </row>
        <row r="11">
          <cell r="Z11">
            <v>1.1750000000000003</v>
          </cell>
        </row>
        <row r="12">
          <cell r="Z12">
            <v>1.3660569105691056</v>
          </cell>
        </row>
        <row r="13">
          <cell r="Z13">
            <v>1.041260162601626</v>
          </cell>
        </row>
        <row r="14">
          <cell r="Z14">
            <v>1.0617647058823529</v>
          </cell>
        </row>
        <row r="15">
          <cell r="Z15">
            <v>1.0829166666666665</v>
          </cell>
        </row>
        <row r="16">
          <cell r="Z16">
            <v>0.63725490196078427</v>
          </cell>
        </row>
        <row r="17">
          <cell r="Z17">
            <v>0.52380952380952372</v>
          </cell>
        </row>
        <row r="18">
          <cell r="Z18">
            <v>0.90909090909090906</v>
          </cell>
        </row>
        <row r="19">
          <cell r="Z19">
            <v>1.5560606060606061</v>
          </cell>
        </row>
        <row r="20">
          <cell r="Z20">
            <v>1.5340909090909089</v>
          </cell>
        </row>
        <row r="21">
          <cell r="Z21">
            <v>1.4393939393939392</v>
          </cell>
        </row>
        <row r="22">
          <cell r="Z22">
            <v>1.5487695749440715</v>
          </cell>
        </row>
        <row r="23">
          <cell r="Z23">
            <v>1.571969696969697</v>
          </cell>
        </row>
        <row r="24">
          <cell r="Z24">
            <v>1.05</v>
          </cell>
        </row>
        <row r="25">
          <cell r="Z25">
            <v>2.6188405797101448</v>
          </cell>
        </row>
        <row r="26">
          <cell r="Z26">
            <v>1.0192307692307692</v>
          </cell>
        </row>
        <row r="27">
          <cell r="Z27">
            <v>2.0359848484848482</v>
          </cell>
        </row>
        <row r="28">
          <cell r="Z28">
            <v>2.4681159420289855</v>
          </cell>
        </row>
        <row r="29">
          <cell r="Z29">
            <v>1.8557971014492753</v>
          </cell>
        </row>
        <row r="30">
          <cell r="Z30">
            <v>2.1885057471264369</v>
          </cell>
        </row>
        <row r="31">
          <cell r="Z31">
            <v>1.6222772277227724</v>
          </cell>
        </row>
        <row r="32">
          <cell r="Z32">
            <v>1.5204954954954955</v>
          </cell>
        </row>
        <row r="33">
          <cell r="Z33">
            <v>0.70698198198198181</v>
          </cell>
        </row>
        <row r="34">
          <cell r="Z34">
            <v>1.422463768115942</v>
          </cell>
        </row>
        <row r="35">
          <cell r="Z35">
            <v>2.0928030303030298</v>
          </cell>
        </row>
        <row r="36">
          <cell r="Z36">
            <v>1.8936666666666664</v>
          </cell>
        </row>
        <row r="37">
          <cell r="Z37">
            <v>1.0426300578034682</v>
          </cell>
        </row>
        <row r="38">
          <cell r="Z38">
            <v>0.83333333333333326</v>
          </cell>
        </row>
        <row r="39">
          <cell r="Z39">
            <v>0.6568627450980391</v>
          </cell>
        </row>
        <row r="40">
          <cell r="Z40">
            <v>2.4405038759689921</v>
          </cell>
        </row>
        <row r="41">
          <cell r="Z41">
            <v>1.1020833333333333</v>
          </cell>
        </row>
        <row r="42">
          <cell r="Z42">
            <v>1.8687499999999999</v>
          </cell>
        </row>
        <row r="43">
          <cell r="Z43">
            <v>1.4566666666666666</v>
          </cell>
        </row>
        <row r="44">
          <cell r="Z44">
            <v>0.74038461538461531</v>
          </cell>
        </row>
        <row r="45">
          <cell r="Z45">
            <v>0.91346153846153844</v>
          </cell>
        </row>
        <row r="46">
          <cell r="Z46">
            <v>1.1130952380952379</v>
          </cell>
        </row>
        <row r="47">
          <cell r="Z47">
            <v>0.96791666666666643</v>
          </cell>
        </row>
        <row r="48">
          <cell r="Z48">
            <v>0.83416666666666661</v>
          </cell>
        </row>
        <row r="49">
          <cell r="Z49">
            <v>0.83333333333333326</v>
          </cell>
        </row>
        <row r="50">
          <cell r="Z50">
            <v>0.41347517730496447</v>
          </cell>
        </row>
        <row r="51">
          <cell r="Z51">
            <v>0.47925531914893615</v>
          </cell>
        </row>
        <row r="52">
          <cell r="Z52">
            <v>0.55579710144927541</v>
          </cell>
        </row>
        <row r="54">
          <cell r="Z54">
            <v>0.5732269503546098</v>
          </cell>
        </row>
        <row r="55">
          <cell r="Z55">
            <v>0.24030303030303027</v>
          </cell>
        </row>
        <row r="56">
          <cell r="Z56">
            <v>0.31010638297872339</v>
          </cell>
        </row>
        <row r="57">
          <cell r="Z57">
            <v>0.45454545454545453</v>
          </cell>
        </row>
        <row r="58">
          <cell r="Z58">
            <v>0.58227272727272728</v>
          </cell>
        </row>
        <row r="59">
          <cell r="Z59">
            <v>0.308</v>
          </cell>
        </row>
        <row r="60">
          <cell r="Z60">
            <v>0.54251700680272097</v>
          </cell>
        </row>
        <row r="61">
          <cell r="Z61">
            <v>0.69128787878787867</v>
          </cell>
        </row>
        <row r="62">
          <cell r="Z62">
            <v>0.55066666666666664</v>
          </cell>
        </row>
        <row r="63">
          <cell r="Z63">
            <v>0.37414965986394561</v>
          </cell>
        </row>
        <row r="64">
          <cell r="Z64">
            <v>0.24621212121212116</v>
          </cell>
        </row>
        <row r="65">
          <cell r="Z65">
            <v>0.39565217391304353</v>
          </cell>
        </row>
        <row r="66">
          <cell r="Z66">
            <v>0.30769230769230765</v>
          </cell>
        </row>
        <row r="67">
          <cell r="Z67">
            <v>0.4957482993197278</v>
          </cell>
        </row>
        <row r="68">
          <cell r="Z68">
            <v>0.38738738738738737</v>
          </cell>
        </row>
        <row r="69">
          <cell r="Z69">
            <v>0.35458333333333331</v>
          </cell>
        </row>
        <row r="70">
          <cell r="Z70">
            <v>0.75467479674796745</v>
          </cell>
        </row>
        <row r="71">
          <cell r="Z71">
            <v>0.46768707482993188</v>
          </cell>
        </row>
        <row r="72">
          <cell r="Z72">
            <v>0.3010752688172042</v>
          </cell>
        </row>
        <row r="73">
          <cell r="Z73">
            <v>0.44388888888888878</v>
          </cell>
        </row>
        <row r="74">
          <cell r="Z74">
            <v>0.35797101449275365</v>
          </cell>
        </row>
        <row r="75">
          <cell r="Z75">
            <v>0.61724806201550386</v>
          </cell>
        </row>
        <row r="76">
          <cell r="Z76">
            <v>0.9126344086021505</v>
          </cell>
        </row>
        <row r="77">
          <cell r="Z77">
            <v>0.89523809523809506</v>
          </cell>
        </row>
        <row r="78">
          <cell r="Z78">
            <v>0.56818181818181812</v>
          </cell>
        </row>
        <row r="79">
          <cell r="Z79">
            <v>0.35797101449275365</v>
          </cell>
        </row>
        <row r="80">
          <cell r="Z80">
            <v>0.62021276595744679</v>
          </cell>
        </row>
        <row r="81">
          <cell r="Z81">
            <v>0.74397590361445776</v>
          </cell>
        </row>
        <row r="82">
          <cell r="Z82">
            <v>0.83066666666666666</v>
          </cell>
        </row>
        <row r="83">
          <cell r="Z83">
            <v>0.89599999999999991</v>
          </cell>
        </row>
        <row r="84">
          <cell r="Z84">
            <v>0.94272727272727264</v>
          </cell>
        </row>
        <row r="85">
          <cell r="Z85">
            <v>0.67346938775510201</v>
          </cell>
        </row>
        <row r="86">
          <cell r="Z86">
            <v>0.28061224489795916</v>
          </cell>
        </row>
        <row r="87">
          <cell r="Z87">
            <v>0.84106060606060595</v>
          </cell>
        </row>
        <row r="88">
          <cell r="Z88">
            <v>1.250396825396825</v>
          </cell>
        </row>
        <row r="89">
          <cell r="Z89">
            <v>0.59499999999999997</v>
          </cell>
        </row>
        <row r="90">
          <cell r="Z90">
            <v>0.63064516129032255</v>
          </cell>
        </row>
        <row r="91">
          <cell r="Z91">
            <v>0.90749999999999997</v>
          </cell>
        </row>
        <row r="92">
          <cell r="Z92">
            <v>1.0443939393939392</v>
          </cell>
        </row>
        <row r="93">
          <cell r="Z93">
            <v>6.6666666666666652E-2</v>
          </cell>
        </row>
        <row r="94">
          <cell r="Z94">
            <v>1.0904255319148934</v>
          </cell>
        </row>
        <row r="95">
          <cell r="Z95">
            <v>0.54777777777777759</v>
          </cell>
        </row>
        <row r="96">
          <cell r="Z96">
            <v>0.44507575757575751</v>
          </cell>
        </row>
        <row r="97">
          <cell r="Z97">
            <v>0.59347826086956512</v>
          </cell>
        </row>
        <row r="98">
          <cell r="Z98">
            <v>0.5407801418439715</v>
          </cell>
        </row>
        <row r="99">
          <cell r="Z99">
            <v>0.83870967741935476</v>
          </cell>
        </row>
        <row r="100">
          <cell r="Z100">
            <v>0.41666666666666663</v>
          </cell>
        </row>
        <row r="101">
          <cell r="Z101">
            <v>0.26515151515151508</v>
          </cell>
        </row>
        <row r="102">
          <cell r="Z102">
            <v>0.84515503875969</v>
          </cell>
        </row>
        <row r="103">
          <cell r="Z103">
            <v>0.39166666666666661</v>
          </cell>
        </row>
        <row r="104">
          <cell r="Z104">
            <v>0.16055555555555553</v>
          </cell>
        </row>
        <row r="105">
          <cell r="Z105">
            <v>0.43962585034013596</v>
          </cell>
        </row>
        <row r="106">
          <cell r="Z106">
            <v>0.2178030303030303</v>
          </cell>
        </row>
        <row r="107">
          <cell r="Z107">
            <v>0.46099290780141838</v>
          </cell>
        </row>
        <row r="108">
          <cell r="Z108">
            <v>0.25255102040816324</v>
          </cell>
        </row>
        <row r="109">
          <cell r="Z109">
            <v>0.43444444444444441</v>
          </cell>
        </row>
        <row r="110">
          <cell r="Z110">
            <v>1.188453815261044</v>
          </cell>
        </row>
        <row r="111">
          <cell r="Z111">
            <v>0.36085271317829459</v>
          </cell>
        </row>
        <row r="112">
          <cell r="Z112">
            <v>0.55066666666666664</v>
          </cell>
        </row>
        <row r="113">
          <cell r="Z113">
            <v>0.82848837209302328</v>
          </cell>
        </row>
        <row r="114">
          <cell r="Z114">
            <v>0.15151515151515149</v>
          </cell>
        </row>
        <row r="115">
          <cell r="Z115">
            <v>0.34090909090909088</v>
          </cell>
        </row>
        <row r="116">
          <cell r="Z116">
            <v>0.20833333333333331</v>
          </cell>
        </row>
        <row r="117">
          <cell r="Z117">
            <v>1.4299242424242422</v>
          </cell>
        </row>
        <row r="118">
          <cell r="Z118">
            <v>0.38383838383838376</v>
          </cell>
        </row>
        <row r="119">
          <cell r="Z119">
            <v>0.41666666666666663</v>
          </cell>
        </row>
        <row r="120">
          <cell r="Z120">
            <v>0.86879432624113462</v>
          </cell>
        </row>
        <row r="121">
          <cell r="Z121">
            <v>0.73727106227106232</v>
          </cell>
        </row>
        <row r="122">
          <cell r="Z122">
            <v>0.48295454545454541</v>
          </cell>
        </row>
        <row r="123">
          <cell r="Z123">
            <v>0.33143939393939392</v>
          </cell>
        </row>
        <row r="124">
          <cell r="Z124">
            <v>0.70833333333333337</v>
          </cell>
        </row>
        <row r="125">
          <cell r="Z125">
            <v>1.036231884057971</v>
          </cell>
        </row>
        <row r="126">
          <cell r="Z126">
            <v>0.80266666666666675</v>
          </cell>
        </row>
        <row r="127">
          <cell r="Z127">
            <v>1.6003787878787878</v>
          </cell>
        </row>
        <row r="128">
          <cell r="Z128">
            <v>0.87619047619047619</v>
          </cell>
        </row>
        <row r="129">
          <cell r="Z129">
            <v>1.2155038759689922</v>
          </cell>
        </row>
        <row r="130">
          <cell r="Z130">
            <v>0.32286821705426355</v>
          </cell>
        </row>
        <row r="131">
          <cell r="Z131">
            <v>0.85944444444444434</v>
          </cell>
        </row>
        <row r="132">
          <cell r="Z132">
            <v>0.90368421052631576</v>
          </cell>
        </row>
        <row r="133">
          <cell r="Z133">
            <v>1.0182291666666665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rah Solomon" id="{66B376FB-E899-46A1-8639-CD4EB7CF6FDD}" userId="S::s.l.solomon@uva.nl::b5bb91f5-6ead-4311-b3cb-fc42abd95c1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1" dT="2025-03-31T14:49:53.88" personId="{66B376FB-E899-46A1-8639-CD4EB7CF6FDD}" id="{4A3D6D35-2520-422C-ACD6-4E0E76571C80}">
    <text>Total chlorophyll content standardized to surface area (a +c2)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AE75-9187-4DF7-B628-2C4828DD1BAA}">
  <dimension ref="A1:M208"/>
  <sheetViews>
    <sheetView tabSelected="1" workbookViewId="0">
      <pane ySplit="1" topLeftCell="A2" activePane="bottomLeft" state="frozen"/>
      <selection pane="bottomLeft" activeCell="R11" sqref="R11"/>
    </sheetView>
  </sheetViews>
  <sheetFormatPr defaultColWidth="8.88671875" defaultRowHeight="14.4" x14ac:dyDescent="0.3"/>
  <cols>
    <col min="2" max="2" width="6.44140625" customWidth="1"/>
    <col min="3" max="3" width="10.88671875" customWidth="1"/>
    <col min="4" max="4" width="15" customWidth="1"/>
    <col min="6" max="6" width="14.33203125" bestFit="1" customWidth="1"/>
  </cols>
  <sheetData>
    <row r="1" spans="1:13" ht="114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3">
      <c r="A2" s="3" t="s">
        <v>13</v>
      </c>
      <c r="B2" s="3">
        <v>15</v>
      </c>
      <c r="C2" s="4">
        <v>15</v>
      </c>
      <c r="D2" s="3" t="str">
        <f t="shared" ref="D2:D65" si="0">_xlfn.CONCAT(F2," ",G2)</f>
        <v>Santa Martha bay</v>
      </c>
      <c r="E2" s="3" t="s">
        <v>14</v>
      </c>
      <c r="F2" s="3" t="s">
        <v>15</v>
      </c>
      <c r="G2" s="5" t="s">
        <v>16</v>
      </c>
      <c r="H2" s="6">
        <v>44136</v>
      </c>
      <c r="I2" s="7" t="s">
        <v>17</v>
      </c>
      <c r="J2" s="8">
        <v>2.7027660397106272</v>
      </c>
      <c r="K2" s="8">
        <v>7.3790681451328206</v>
      </c>
      <c r="L2" s="8">
        <v>0.97585714786824895</v>
      </c>
      <c r="M2" s="9">
        <f t="shared" ref="M2:M17" si="1">J2+K2</f>
        <v>10.081834184843448</v>
      </c>
    </row>
    <row r="3" spans="1:13" x14ac:dyDescent="0.3">
      <c r="A3" s="3" t="s">
        <v>13</v>
      </c>
      <c r="B3" s="3">
        <v>24</v>
      </c>
      <c r="C3" s="4">
        <v>24</v>
      </c>
      <c r="D3" s="3" t="str">
        <f t="shared" si="0"/>
        <v>Santa Martha bay</v>
      </c>
      <c r="E3" s="3" t="s">
        <v>14</v>
      </c>
      <c r="F3" s="3" t="s">
        <v>15</v>
      </c>
      <c r="G3" s="5" t="s">
        <v>16</v>
      </c>
      <c r="H3" s="6">
        <v>44136</v>
      </c>
      <c r="I3" s="7" t="s">
        <v>17</v>
      </c>
      <c r="J3" s="8">
        <v>4.0218889185019586</v>
      </c>
      <c r="K3" s="8">
        <v>10.17848957506501</v>
      </c>
      <c r="L3" s="8">
        <v>1.4099205562702815</v>
      </c>
      <c r="M3" s="9">
        <f t="shared" si="1"/>
        <v>14.200378493566969</v>
      </c>
    </row>
    <row r="4" spans="1:13" x14ac:dyDescent="0.3">
      <c r="A4" s="3" t="s">
        <v>13</v>
      </c>
      <c r="B4" s="3">
        <v>25</v>
      </c>
      <c r="C4" s="4">
        <v>25</v>
      </c>
      <c r="D4" s="3" t="str">
        <f t="shared" si="0"/>
        <v>Santa Martha bay</v>
      </c>
      <c r="E4" s="3" t="s">
        <v>14</v>
      </c>
      <c r="F4" s="3" t="s">
        <v>15</v>
      </c>
      <c r="G4" s="5" t="s">
        <v>16</v>
      </c>
      <c r="H4" s="6">
        <v>44136</v>
      </c>
      <c r="I4" s="7" t="s">
        <v>17</v>
      </c>
      <c r="J4" s="8">
        <v>5.5061250000000008</v>
      </c>
      <c r="K4" s="8">
        <v>15.468250000000003</v>
      </c>
      <c r="L4" s="8">
        <v>2.7517361111111112</v>
      </c>
      <c r="M4" s="9">
        <f t="shared" si="1"/>
        <v>20.974375000000002</v>
      </c>
    </row>
    <row r="5" spans="1:13" x14ac:dyDescent="0.3">
      <c r="A5" s="3" t="s">
        <v>13</v>
      </c>
      <c r="B5" s="3">
        <v>26</v>
      </c>
      <c r="C5" s="4">
        <v>26</v>
      </c>
      <c r="D5" s="3" t="str">
        <f t="shared" si="0"/>
        <v>Santa Martha bay</v>
      </c>
      <c r="E5" s="3" t="s">
        <v>14</v>
      </c>
      <c r="F5" s="3" t="s">
        <v>15</v>
      </c>
      <c r="G5" s="5" t="s">
        <v>16</v>
      </c>
      <c r="H5" s="6">
        <v>44136</v>
      </c>
      <c r="I5" s="7" t="s">
        <v>17</v>
      </c>
      <c r="J5" s="8">
        <v>4.6620937500000004</v>
      </c>
      <c r="K5" s="8">
        <v>13.892906250000001</v>
      </c>
      <c r="L5" s="8">
        <v>2.7430555555555554</v>
      </c>
      <c r="M5" s="9">
        <f t="shared" si="1"/>
        <v>18.555</v>
      </c>
    </row>
    <row r="6" spans="1:13" x14ac:dyDescent="0.3">
      <c r="A6" s="3" t="s">
        <v>13</v>
      </c>
      <c r="B6" s="3">
        <v>50</v>
      </c>
      <c r="C6" s="4">
        <v>50</v>
      </c>
      <c r="D6" s="3" t="str">
        <f t="shared" si="0"/>
        <v>Santa Martha bay</v>
      </c>
      <c r="E6" s="3" t="s">
        <v>14</v>
      </c>
      <c r="F6" s="3" t="s">
        <v>15</v>
      </c>
      <c r="G6" s="5" t="s">
        <v>16</v>
      </c>
      <c r="H6" s="6">
        <v>44136</v>
      </c>
      <c r="I6" s="7" t="s">
        <v>17</v>
      </c>
      <c r="J6" s="8">
        <v>3.7411874999999992</v>
      </c>
      <c r="K6" s="8">
        <v>10.972249999999999</v>
      </c>
      <c r="L6" s="8">
        <v>2.0638020833333335</v>
      </c>
      <c r="M6" s="9">
        <f t="shared" si="1"/>
        <v>14.713437499999998</v>
      </c>
    </row>
    <row r="7" spans="1:13" x14ac:dyDescent="0.3">
      <c r="A7" s="3" t="s">
        <v>13</v>
      </c>
      <c r="B7" s="3">
        <v>51</v>
      </c>
      <c r="C7" s="4">
        <v>51</v>
      </c>
      <c r="D7" s="3" t="str">
        <f t="shared" si="0"/>
        <v>Santa Martha bay</v>
      </c>
      <c r="E7" s="3" t="s">
        <v>14</v>
      </c>
      <c r="F7" s="3" t="s">
        <v>15</v>
      </c>
      <c r="G7" s="5" t="s">
        <v>16</v>
      </c>
      <c r="H7" s="6">
        <v>44136</v>
      </c>
      <c r="I7" s="7" t="s">
        <v>17</v>
      </c>
      <c r="J7" s="8">
        <v>2.4812580438691039</v>
      </c>
      <c r="K7" s="8">
        <v>6.2469854473326736</v>
      </c>
      <c r="L7" s="8">
        <v>2.0476900401648019</v>
      </c>
      <c r="M7" s="9">
        <f t="shared" si="1"/>
        <v>8.728243491201777</v>
      </c>
    </row>
    <row r="8" spans="1:13" x14ac:dyDescent="0.3">
      <c r="A8" s="3" t="s">
        <v>13</v>
      </c>
      <c r="B8" s="3">
        <v>7</v>
      </c>
      <c r="C8" s="4">
        <v>7</v>
      </c>
      <c r="D8" s="3" t="str">
        <f t="shared" si="0"/>
        <v>Santa Martha reef</v>
      </c>
      <c r="E8" s="3" t="s">
        <v>18</v>
      </c>
      <c r="F8" s="3" t="s">
        <v>15</v>
      </c>
      <c r="G8" s="5" t="s">
        <v>19</v>
      </c>
      <c r="H8" s="6">
        <v>44136</v>
      </c>
      <c r="I8" s="7" t="s">
        <v>17</v>
      </c>
      <c r="J8" s="8">
        <v>0.73397637938032467</v>
      </c>
      <c r="K8" s="8">
        <v>1.9488280511928679</v>
      </c>
      <c r="L8" s="8">
        <v>0.44002635198252799</v>
      </c>
      <c r="M8" s="9">
        <f t="shared" si="1"/>
        <v>2.6828044305731926</v>
      </c>
    </row>
    <row r="9" spans="1:13" x14ac:dyDescent="0.3">
      <c r="A9" s="3" t="s">
        <v>13</v>
      </c>
      <c r="B9" s="3">
        <v>28</v>
      </c>
      <c r="C9" s="4">
        <v>28</v>
      </c>
      <c r="D9" s="3" t="str">
        <f t="shared" si="0"/>
        <v>Santa Martha reef</v>
      </c>
      <c r="E9" s="3" t="s">
        <v>18</v>
      </c>
      <c r="F9" s="3" t="s">
        <v>15</v>
      </c>
      <c r="G9" s="5" t="s">
        <v>19</v>
      </c>
      <c r="H9" s="6">
        <v>44136</v>
      </c>
      <c r="I9" s="7" t="s">
        <v>17</v>
      </c>
      <c r="J9" s="8">
        <v>3.0771013375751961</v>
      </c>
      <c r="K9" s="8">
        <v>10.898783508506558</v>
      </c>
      <c r="L9" s="8">
        <v>1.6150072878423258</v>
      </c>
      <c r="M9" s="9">
        <f t="shared" si="1"/>
        <v>13.975884846081755</v>
      </c>
    </row>
    <row r="10" spans="1:13" x14ac:dyDescent="0.3">
      <c r="A10" s="3" t="s">
        <v>13</v>
      </c>
      <c r="B10" s="3">
        <v>32</v>
      </c>
      <c r="C10" s="4">
        <v>32</v>
      </c>
      <c r="D10" s="3" t="str">
        <f t="shared" si="0"/>
        <v>Santa Martha reef</v>
      </c>
      <c r="E10" s="3" t="s">
        <v>18</v>
      </c>
      <c r="F10" s="3" t="s">
        <v>15</v>
      </c>
      <c r="G10" s="5" t="s">
        <v>19</v>
      </c>
      <c r="H10" s="6">
        <v>44136</v>
      </c>
      <c r="I10" s="7" t="s">
        <v>17</v>
      </c>
      <c r="J10" s="8">
        <v>3.4567500000000004</v>
      </c>
      <c r="K10" s="8">
        <v>12.396999999999998</v>
      </c>
      <c r="L10" s="8">
        <v>1.7968750000000002</v>
      </c>
      <c r="M10" s="9">
        <f t="shared" si="1"/>
        <v>15.853749999999998</v>
      </c>
    </row>
    <row r="11" spans="1:13" x14ac:dyDescent="0.3">
      <c r="A11" s="3" t="s">
        <v>13</v>
      </c>
      <c r="B11" s="3">
        <v>47</v>
      </c>
      <c r="C11" s="4">
        <v>47</v>
      </c>
      <c r="D11" s="3" t="str">
        <f t="shared" si="0"/>
        <v>Santa Martha reef</v>
      </c>
      <c r="E11" s="3" t="s">
        <v>18</v>
      </c>
      <c r="F11" s="3" t="s">
        <v>15</v>
      </c>
      <c r="G11" s="5" t="s">
        <v>19</v>
      </c>
      <c r="H11" s="6">
        <v>44136</v>
      </c>
      <c r="I11" s="7" t="s">
        <v>17</v>
      </c>
      <c r="J11" s="8">
        <v>3.1043526923549725</v>
      </c>
      <c r="K11" s="8">
        <v>10.483172516860584</v>
      </c>
      <c r="L11" s="8">
        <v>2.3879484599497567</v>
      </c>
      <c r="M11" s="9">
        <f t="shared" si="1"/>
        <v>13.587525209215556</v>
      </c>
    </row>
    <row r="12" spans="1:13" x14ac:dyDescent="0.3">
      <c r="A12" s="3" t="s">
        <v>13</v>
      </c>
      <c r="B12" s="3">
        <v>57</v>
      </c>
      <c r="C12" s="4">
        <v>57</v>
      </c>
      <c r="D12" s="3" t="str">
        <f t="shared" si="0"/>
        <v>Santa Martha reef</v>
      </c>
      <c r="E12" s="3" t="s">
        <v>18</v>
      </c>
      <c r="F12" s="3" t="s">
        <v>15</v>
      </c>
      <c r="G12" s="5" t="s">
        <v>19</v>
      </c>
      <c r="H12" s="6">
        <v>44136</v>
      </c>
      <c r="I12" s="7" t="s">
        <v>17</v>
      </c>
      <c r="J12" s="8">
        <v>0.80330289717108849</v>
      </c>
      <c r="K12" s="8">
        <v>3.6023089146533174</v>
      </c>
      <c r="L12" s="8">
        <v>0.77494584052955662</v>
      </c>
      <c r="M12" s="9">
        <f t="shared" si="1"/>
        <v>4.4056118118244054</v>
      </c>
    </row>
    <row r="13" spans="1:13" x14ac:dyDescent="0.3">
      <c r="A13" s="3" t="s">
        <v>13</v>
      </c>
      <c r="B13" s="3">
        <v>68</v>
      </c>
      <c r="C13" s="4">
        <v>68</v>
      </c>
      <c r="D13" s="3" t="str">
        <f t="shared" si="0"/>
        <v>Santa Martha reef</v>
      </c>
      <c r="E13" s="3" t="s">
        <v>18</v>
      </c>
      <c r="F13" s="3" t="s">
        <v>15</v>
      </c>
      <c r="G13" s="5" t="s">
        <v>19</v>
      </c>
      <c r="H13" s="6">
        <v>44136</v>
      </c>
      <c r="I13" s="7" t="s">
        <v>17</v>
      </c>
      <c r="J13" s="8">
        <v>3.0054538239004569</v>
      </c>
      <c r="K13" s="8">
        <v>7.6758199857782463</v>
      </c>
      <c r="L13" s="8">
        <v>1.3713140087120754</v>
      </c>
      <c r="M13" s="9">
        <f t="shared" si="1"/>
        <v>10.681273809678704</v>
      </c>
    </row>
    <row r="14" spans="1:13" x14ac:dyDescent="0.3">
      <c r="A14" s="3" t="s">
        <v>20</v>
      </c>
      <c r="B14" s="3">
        <v>36</v>
      </c>
      <c r="C14" s="4">
        <v>36</v>
      </c>
      <c r="D14" s="3" t="str">
        <f t="shared" si="0"/>
        <v>Santa Martha bay</v>
      </c>
      <c r="E14" s="3" t="s">
        <v>14</v>
      </c>
      <c r="F14" s="3" t="s">
        <v>15</v>
      </c>
      <c r="G14" s="5" t="s">
        <v>16</v>
      </c>
      <c r="H14" s="6">
        <v>44136</v>
      </c>
      <c r="I14" s="7" t="s">
        <v>17</v>
      </c>
      <c r="J14" s="8">
        <v>0.88991999999999993</v>
      </c>
      <c r="K14" s="8">
        <v>2.5314299999999994</v>
      </c>
      <c r="L14" s="8">
        <v>0.69718309859154914</v>
      </c>
      <c r="M14" s="9">
        <f t="shared" si="1"/>
        <v>3.4213499999999994</v>
      </c>
    </row>
    <row r="15" spans="1:13" x14ac:dyDescent="0.3">
      <c r="A15" s="3" t="s">
        <v>20</v>
      </c>
      <c r="B15" s="3">
        <v>44</v>
      </c>
      <c r="C15" s="4">
        <v>44</v>
      </c>
      <c r="D15" s="3" t="str">
        <f t="shared" si="0"/>
        <v>Santa Martha bay</v>
      </c>
      <c r="E15" s="3" t="s">
        <v>14</v>
      </c>
      <c r="F15" s="3" t="s">
        <v>15</v>
      </c>
      <c r="G15" s="5" t="s">
        <v>16</v>
      </c>
      <c r="H15" s="6">
        <v>44136</v>
      </c>
      <c r="I15" s="7" t="s">
        <v>17</v>
      </c>
      <c r="J15" s="8">
        <v>1.504575</v>
      </c>
      <c r="K15" s="8">
        <v>4.4057249999999994</v>
      </c>
      <c r="L15" s="8">
        <v>0.47535211267605632</v>
      </c>
      <c r="M15" s="9">
        <f t="shared" si="1"/>
        <v>5.9102999999999994</v>
      </c>
    </row>
    <row r="16" spans="1:13" x14ac:dyDescent="0.3">
      <c r="A16" s="3" t="s">
        <v>20</v>
      </c>
      <c r="B16" s="3">
        <v>45</v>
      </c>
      <c r="C16" s="4">
        <v>45</v>
      </c>
      <c r="D16" s="3" t="str">
        <f t="shared" si="0"/>
        <v>Santa Martha bay</v>
      </c>
      <c r="E16" s="3" t="s">
        <v>14</v>
      </c>
      <c r="F16" s="3" t="s">
        <v>15</v>
      </c>
      <c r="G16" s="5" t="s">
        <v>16</v>
      </c>
      <c r="H16" s="6">
        <v>44136</v>
      </c>
      <c r="I16" s="7" t="s">
        <v>17</v>
      </c>
      <c r="J16" s="8">
        <v>0.56129577464788738</v>
      </c>
      <c r="K16" s="8">
        <v>3.3300950704225358</v>
      </c>
      <c r="L16" s="8">
        <v>1.9102112676056335</v>
      </c>
      <c r="M16" s="9">
        <f t="shared" si="1"/>
        <v>3.8913908450704233</v>
      </c>
    </row>
    <row r="17" spans="1:13" x14ac:dyDescent="0.3">
      <c r="A17" s="3" t="s">
        <v>20</v>
      </c>
      <c r="B17" s="3">
        <v>60</v>
      </c>
      <c r="C17" s="4">
        <v>60</v>
      </c>
      <c r="D17" s="3" t="str">
        <f t="shared" si="0"/>
        <v>Santa Martha bay</v>
      </c>
      <c r="E17" s="3" t="s">
        <v>14</v>
      </c>
      <c r="F17" s="3" t="s">
        <v>15</v>
      </c>
      <c r="G17" s="5" t="s">
        <v>16</v>
      </c>
      <c r="H17" s="6">
        <v>44136</v>
      </c>
      <c r="I17" s="7" t="s">
        <v>17</v>
      </c>
      <c r="J17" s="8">
        <v>0.28526785714285702</v>
      </c>
      <c r="K17" s="8">
        <v>1.2277064732142857</v>
      </c>
      <c r="L17" s="8">
        <v>0.35368460764587512</v>
      </c>
      <c r="M17" s="9">
        <f t="shared" si="1"/>
        <v>1.5129743303571428</v>
      </c>
    </row>
    <row r="18" spans="1:13" x14ac:dyDescent="0.3">
      <c r="A18" s="3" t="s">
        <v>20</v>
      </c>
      <c r="B18" s="3">
        <v>73</v>
      </c>
      <c r="C18" s="4">
        <v>73</v>
      </c>
      <c r="D18" s="3" t="str">
        <f t="shared" si="0"/>
        <v>Santa Martha bay</v>
      </c>
      <c r="E18" s="3" t="s">
        <v>14</v>
      </c>
      <c r="F18" s="3" t="s">
        <v>15</v>
      </c>
      <c r="G18" s="5" t="s">
        <v>16</v>
      </c>
      <c r="H18" s="6">
        <v>44136</v>
      </c>
      <c r="I18" s="7" t="s">
        <v>17</v>
      </c>
      <c r="J18" s="10"/>
      <c r="K18" s="10"/>
      <c r="L18" s="8">
        <v>0.272887323943662</v>
      </c>
      <c r="M18" s="9"/>
    </row>
    <row r="19" spans="1:13" x14ac:dyDescent="0.3">
      <c r="A19" s="3" t="s">
        <v>20</v>
      </c>
      <c r="B19" s="3">
        <v>9</v>
      </c>
      <c r="C19" s="4">
        <v>29</v>
      </c>
      <c r="D19" s="3" t="str">
        <f t="shared" si="0"/>
        <v>Spaanse Water bay</v>
      </c>
      <c r="E19" s="3" t="s">
        <v>21</v>
      </c>
      <c r="F19" s="3" t="s">
        <v>22</v>
      </c>
      <c r="G19" s="5" t="s">
        <v>16</v>
      </c>
      <c r="H19" s="6">
        <v>44136</v>
      </c>
      <c r="I19" s="7" t="s">
        <v>17</v>
      </c>
      <c r="J19" s="8">
        <v>0.16827464788732391</v>
      </c>
      <c r="K19" s="8">
        <v>2.1530281690140849</v>
      </c>
      <c r="L19" s="8">
        <v>0.86267605633802802</v>
      </c>
      <c r="M19" s="9">
        <f>J19+K19</f>
        <v>2.3213028169014089</v>
      </c>
    </row>
    <row r="20" spans="1:13" x14ac:dyDescent="0.3">
      <c r="A20" s="3" t="s">
        <v>20</v>
      </c>
      <c r="B20" s="3">
        <v>58</v>
      </c>
      <c r="C20" s="4">
        <v>58</v>
      </c>
      <c r="D20" s="3" t="str">
        <f t="shared" si="0"/>
        <v>Spaanse Water bay</v>
      </c>
      <c r="E20" s="3" t="s">
        <v>21</v>
      </c>
      <c r="F20" s="3" t="s">
        <v>22</v>
      </c>
      <c r="G20" s="5" t="s">
        <v>16</v>
      </c>
      <c r="H20" s="6">
        <v>44136</v>
      </c>
      <c r="I20" s="7" t="s">
        <v>17</v>
      </c>
      <c r="J20" s="8">
        <v>0.73213732394366204</v>
      </c>
      <c r="K20" s="8">
        <v>3.8653098591549298</v>
      </c>
      <c r="L20" s="8">
        <v>1.285211267605634</v>
      </c>
      <c r="M20" s="9">
        <f>J20+K20</f>
        <v>4.5974471830985921</v>
      </c>
    </row>
    <row r="21" spans="1:13" x14ac:dyDescent="0.3">
      <c r="A21" s="3" t="s">
        <v>20</v>
      </c>
      <c r="B21" s="3">
        <v>75</v>
      </c>
      <c r="C21" s="4">
        <v>75</v>
      </c>
      <c r="D21" s="3" t="str">
        <f t="shared" si="0"/>
        <v>Spaanse Water bay</v>
      </c>
      <c r="E21" s="3" t="s">
        <v>21</v>
      </c>
      <c r="F21" s="3" t="s">
        <v>22</v>
      </c>
      <c r="G21" s="5" t="s">
        <v>16</v>
      </c>
      <c r="H21" s="6">
        <v>44136</v>
      </c>
      <c r="I21" s="7" t="s">
        <v>17</v>
      </c>
      <c r="J21" s="8">
        <v>0.87721478873239467</v>
      </c>
      <c r="K21" s="8">
        <v>2.6036302816901413</v>
      </c>
      <c r="L21" s="8">
        <v>1.4524647887323945</v>
      </c>
      <c r="M21" s="9">
        <f>J21+K21</f>
        <v>3.4808450704225358</v>
      </c>
    </row>
    <row r="22" spans="1:13" x14ac:dyDescent="0.3">
      <c r="A22" s="3" t="s">
        <v>20</v>
      </c>
      <c r="B22" s="3">
        <v>80</v>
      </c>
      <c r="C22" s="4">
        <v>80</v>
      </c>
      <c r="D22" s="3" t="str">
        <f t="shared" si="0"/>
        <v>Spaanse Water bay</v>
      </c>
      <c r="E22" s="3" t="s">
        <v>21</v>
      </c>
      <c r="F22" s="3" t="s">
        <v>22</v>
      </c>
      <c r="G22" s="5" t="s">
        <v>16</v>
      </c>
      <c r="H22" s="6">
        <v>44136</v>
      </c>
      <c r="I22" s="7" t="s">
        <v>17</v>
      </c>
      <c r="J22" s="8">
        <v>0.67100704225352148</v>
      </c>
      <c r="K22" s="8">
        <v>2.7163521126760566</v>
      </c>
      <c r="L22" s="8">
        <v>0.7130281690140845</v>
      </c>
      <c r="M22" s="9">
        <f>J22+K22</f>
        <v>3.3873591549295781</v>
      </c>
    </row>
    <row r="23" spans="1:13" x14ac:dyDescent="0.3">
      <c r="A23" s="3" t="s">
        <v>20</v>
      </c>
      <c r="B23" s="3">
        <v>91</v>
      </c>
      <c r="C23" s="4">
        <v>91</v>
      </c>
      <c r="D23" s="3" t="str">
        <f t="shared" si="0"/>
        <v>Spaanse Water bay</v>
      </c>
      <c r="E23" s="3" t="s">
        <v>21</v>
      </c>
      <c r="F23" s="3" t="s">
        <v>22</v>
      </c>
      <c r="G23" s="5" t="s">
        <v>16</v>
      </c>
      <c r="H23" s="6">
        <v>44136</v>
      </c>
      <c r="I23" s="7" t="s">
        <v>17</v>
      </c>
      <c r="J23" s="8">
        <v>0.67547535211267629</v>
      </c>
      <c r="K23" s="8">
        <v>3.5071478873239443</v>
      </c>
      <c r="L23" s="8">
        <v>1.681338028169014</v>
      </c>
      <c r="M23" s="9">
        <f>J23+K23</f>
        <v>4.1826232394366203</v>
      </c>
    </row>
    <row r="24" spans="1:13" x14ac:dyDescent="0.3">
      <c r="A24" s="3" t="s">
        <v>23</v>
      </c>
      <c r="B24" s="3">
        <v>70</v>
      </c>
      <c r="C24" s="4">
        <v>70</v>
      </c>
      <c r="D24" s="3" t="str">
        <f t="shared" si="0"/>
        <v>Santa Martha bay</v>
      </c>
      <c r="E24" s="3" t="s">
        <v>14</v>
      </c>
      <c r="F24" s="3" t="s">
        <v>15</v>
      </c>
      <c r="G24" s="5" t="s">
        <v>16</v>
      </c>
      <c r="H24" s="6">
        <v>44136</v>
      </c>
      <c r="I24" s="7" t="s">
        <v>17</v>
      </c>
      <c r="J24" s="10"/>
      <c r="K24" s="8">
        <v>1.0805704225352115</v>
      </c>
      <c r="L24" s="8">
        <v>0.83626760563380287</v>
      </c>
      <c r="M24" s="9"/>
    </row>
    <row r="25" spans="1:13" x14ac:dyDescent="0.3">
      <c r="A25" s="3" t="s">
        <v>23</v>
      </c>
      <c r="B25" s="3">
        <v>79</v>
      </c>
      <c r="C25" s="4">
        <v>79</v>
      </c>
      <c r="D25" s="3" t="str">
        <f t="shared" si="0"/>
        <v>Spaanse Water bay</v>
      </c>
      <c r="E25" s="3" t="s">
        <v>21</v>
      </c>
      <c r="F25" s="3" t="s">
        <v>22</v>
      </c>
      <c r="G25" s="5" t="s">
        <v>16</v>
      </c>
      <c r="H25" s="6">
        <v>44136</v>
      </c>
      <c r="I25" s="7" t="s">
        <v>17</v>
      </c>
      <c r="J25" s="8">
        <v>0.21343309859154938</v>
      </c>
      <c r="K25" s="8">
        <v>2.5474119718309853</v>
      </c>
      <c r="L25" s="8">
        <v>0.68661971830985913</v>
      </c>
      <c r="M25" s="9">
        <f>J25+K25</f>
        <v>2.7608450704225347</v>
      </c>
    </row>
    <row r="26" spans="1:13" x14ac:dyDescent="0.3">
      <c r="A26" s="3" t="s">
        <v>23</v>
      </c>
      <c r="B26" s="3">
        <v>84</v>
      </c>
      <c r="C26" s="4">
        <v>84</v>
      </c>
      <c r="D26" s="3" t="str">
        <f t="shared" si="0"/>
        <v>Spaanse Water bay</v>
      </c>
      <c r="E26" s="3" t="s">
        <v>21</v>
      </c>
      <c r="F26" s="3" t="s">
        <v>22</v>
      </c>
      <c r="G26" s="5" t="s">
        <v>16</v>
      </c>
      <c r="H26" s="6">
        <v>44136</v>
      </c>
      <c r="I26" s="7" t="s">
        <v>17</v>
      </c>
      <c r="J26" s="8">
        <v>0.61434507042253517</v>
      </c>
      <c r="K26" s="8">
        <v>2.3581901408450707</v>
      </c>
      <c r="L26" s="8">
        <v>0.86267605633802802</v>
      </c>
      <c r="M26" s="9">
        <f>J26+K26</f>
        <v>2.9725352112676058</v>
      </c>
    </row>
    <row r="27" spans="1:13" x14ac:dyDescent="0.3">
      <c r="A27" s="3" t="s">
        <v>23</v>
      </c>
      <c r="B27" s="3">
        <v>98</v>
      </c>
      <c r="C27" s="4">
        <v>98</v>
      </c>
      <c r="D27" s="3" t="str">
        <f t="shared" si="0"/>
        <v>Spaanse Water bay</v>
      </c>
      <c r="E27" s="3" t="s">
        <v>21</v>
      </c>
      <c r="F27" s="3" t="s">
        <v>22</v>
      </c>
      <c r="G27" s="5" t="s">
        <v>16</v>
      </c>
      <c r="H27" s="6">
        <v>44136</v>
      </c>
      <c r="I27" s="7" t="s">
        <v>17</v>
      </c>
      <c r="J27" s="8">
        <v>0.46479929577464801</v>
      </c>
      <c r="K27" s="8">
        <v>2.8290739436619718</v>
      </c>
      <c r="L27" s="8">
        <v>1.4612676056338032</v>
      </c>
      <c r="M27" s="9">
        <f>J27+K27</f>
        <v>3.2938732394366199</v>
      </c>
    </row>
    <row r="28" spans="1:13" x14ac:dyDescent="0.3">
      <c r="A28" s="3" t="s">
        <v>24</v>
      </c>
      <c r="B28" s="3">
        <v>10</v>
      </c>
      <c r="C28" s="4">
        <v>10</v>
      </c>
      <c r="D28" s="3" t="str">
        <f t="shared" si="0"/>
        <v>Spaanse Water reef</v>
      </c>
      <c r="E28" s="3" t="s">
        <v>25</v>
      </c>
      <c r="F28" s="3" t="s">
        <v>22</v>
      </c>
      <c r="G28" s="5" t="s">
        <v>19</v>
      </c>
      <c r="H28" s="6">
        <v>44136</v>
      </c>
      <c r="I28" s="7" t="s">
        <v>17</v>
      </c>
      <c r="J28" s="10">
        <v>0</v>
      </c>
      <c r="K28" s="8">
        <v>0.14887499999999998</v>
      </c>
      <c r="L28" s="8">
        <v>0.35590277777777779</v>
      </c>
      <c r="M28" s="9"/>
    </row>
    <row r="29" spans="1:13" x14ac:dyDescent="0.3">
      <c r="A29" s="3" t="s">
        <v>24</v>
      </c>
      <c r="B29" s="3">
        <v>41</v>
      </c>
      <c r="C29" s="4">
        <v>41</v>
      </c>
      <c r="D29" s="3" t="str">
        <f t="shared" si="0"/>
        <v>Spaanse Water reef</v>
      </c>
      <c r="E29" s="3" t="s">
        <v>25</v>
      </c>
      <c r="F29" s="3" t="s">
        <v>22</v>
      </c>
      <c r="G29" s="5" t="s">
        <v>19</v>
      </c>
      <c r="H29" s="6">
        <v>44136</v>
      </c>
      <c r="I29" s="7" t="s">
        <v>17</v>
      </c>
      <c r="J29" s="8">
        <v>0.60847826086956536</v>
      </c>
      <c r="K29" s="8">
        <v>2.5010869565217391</v>
      </c>
      <c r="L29" s="8">
        <v>0.68661971830985913</v>
      </c>
      <c r="M29" s="9">
        <f t="shared" ref="M29:M52" si="2">J29+K29</f>
        <v>3.1095652173913044</v>
      </c>
    </row>
    <row r="30" spans="1:13" x14ac:dyDescent="0.3">
      <c r="A30" s="3" t="s">
        <v>24</v>
      </c>
      <c r="B30" s="3">
        <v>49</v>
      </c>
      <c r="C30" s="4">
        <v>49</v>
      </c>
      <c r="D30" s="3" t="str">
        <f t="shared" si="0"/>
        <v>Spaanse Water reef</v>
      </c>
      <c r="E30" s="3" t="s">
        <v>25</v>
      </c>
      <c r="F30" s="3" t="s">
        <v>22</v>
      </c>
      <c r="G30" s="5" t="s">
        <v>19</v>
      </c>
      <c r="H30" s="6">
        <v>44136</v>
      </c>
      <c r="I30" s="7" t="s">
        <v>17</v>
      </c>
      <c r="J30" s="8">
        <v>0.85284375000000012</v>
      </c>
      <c r="K30" s="8">
        <v>3.1349687499999996</v>
      </c>
      <c r="L30" s="8">
        <v>1.4964788732394365</v>
      </c>
      <c r="M30" s="9">
        <f t="shared" si="2"/>
        <v>3.9878124999999995</v>
      </c>
    </row>
    <row r="31" spans="1:13" x14ac:dyDescent="0.3">
      <c r="A31" s="3" t="s">
        <v>24</v>
      </c>
      <c r="B31" s="3">
        <v>85</v>
      </c>
      <c r="C31" s="4">
        <v>85</v>
      </c>
      <c r="D31" s="3" t="str">
        <f t="shared" si="0"/>
        <v>Spaanse Water reef</v>
      </c>
      <c r="E31" s="3" t="s">
        <v>25</v>
      </c>
      <c r="F31" s="3" t="s">
        <v>22</v>
      </c>
      <c r="G31" s="5" t="s">
        <v>19</v>
      </c>
      <c r="H31" s="6">
        <v>44136</v>
      </c>
      <c r="I31" s="7" t="s">
        <v>17</v>
      </c>
      <c r="J31" s="8">
        <v>0.85249647887323943</v>
      </c>
      <c r="K31" s="8">
        <v>3.7546161971830982</v>
      </c>
      <c r="L31" s="8">
        <v>1.0651408450704225</v>
      </c>
      <c r="M31" s="9">
        <f t="shared" si="2"/>
        <v>4.6071126760563379</v>
      </c>
    </row>
    <row r="32" spans="1:13" x14ac:dyDescent="0.3">
      <c r="A32" s="3" t="s">
        <v>24</v>
      </c>
      <c r="B32" s="3">
        <v>96</v>
      </c>
      <c r="C32" s="4">
        <v>96</v>
      </c>
      <c r="D32" s="3" t="str">
        <f t="shared" si="0"/>
        <v>Spaanse Water reef</v>
      </c>
      <c r="E32" s="3" t="s">
        <v>25</v>
      </c>
      <c r="F32" s="3" t="s">
        <v>22</v>
      </c>
      <c r="G32" s="5" t="s">
        <v>19</v>
      </c>
      <c r="H32" s="6">
        <v>44136</v>
      </c>
      <c r="I32" s="7" t="s">
        <v>17</v>
      </c>
      <c r="J32" s="8">
        <v>0.4778925619834713</v>
      </c>
      <c r="K32" s="8">
        <v>2.1684917355371902</v>
      </c>
      <c r="L32" s="8">
        <v>1.2913223140495869</v>
      </c>
      <c r="M32" s="9">
        <f t="shared" si="2"/>
        <v>2.6463842975206617</v>
      </c>
    </row>
    <row r="33" spans="1:13" x14ac:dyDescent="0.3">
      <c r="A33" s="3" t="s">
        <v>24</v>
      </c>
      <c r="B33" s="3">
        <v>8</v>
      </c>
      <c r="C33" s="4">
        <v>8</v>
      </c>
      <c r="D33" s="3" t="str">
        <f t="shared" si="0"/>
        <v>Santa Martha bay</v>
      </c>
      <c r="E33" s="3" t="s">
        <v>14</v>
      </c>
      <c r="F33" s="3" t="s">
        <v>15</v>
      </c>
      <c r="G33" s="5" t="s">
        <v>16</v>
      </c>
      <c r="H33" s="6">
        <v>44136</v>
      </c>
      <c r="I33" s="7" t="s">
        <v>17</v>
      </c>
      <c r="J33" s="8">
        <v>0.71231250000000013</v>
      </c>
      <c r="K33" s="8">
        <v>2.7837812500000005</v>
      </c>
      <c r="L33" s="8">
        <v>1.0850694444444442</v>
      </c>
      <c r="M33" s="9">
        <f t="shared" si="2"/>
        <v>3.4960937500000009</v>
      </c>
    </row>
    <row r="34" spans="1:13" x14ac:dyDescent="0.3">
      <c r="A34" s="3" t="s">
        <v>24</v>
      </c>
      <c r="B34" s="3">
        <v>35</v>
      </c>
      <c r="C34" s="4">
        <v>35</v>
      </c>
      <c r="D34" s="3" t="str">
        <f t="shared" si="0"/>
        <v>Santa Martha bay</v>
      </c>
      <c r="E34" s="3" t="s">
        <v>14</v>
      </c>
      <c r="F34" s="3" t="s">
        <v>15</v>
      </c>
      <c r="G34" s="5" t="s">
        <v>16</v>
      </c>
      <c r="H34" s="6">
        <v>44136</v>
      </c>
      <c r="I34" s="7" t="s">
        <v>17</v>
      </c>
      <c r="J34" s="8">
        <v>1.8312749999999995</v>
      </c>
      <c r="K34" s="8">
        <v>3.3770249999999997</v>
      </c>
      <c r="L34" s="8">
        <v>0.81249999999999989</v>
      </c>
      <c r="M34" s="9">
        <f t="shared" si="2"/>
        <v>5.2082999999999995</v>
      </c>
    </row>
    <row r="35" spans="1:13" x14ac:dyDescent="0.3">
      <c r="A35" s="3" t="s">
        <v>24</v>
      </c>
      <c r="B35" s="3">
        <v>37</v>
      </c>
      <c r="C35" s="4">
        <v>37</v>
      </c>
      <c r="D35" s="3" t="str">
        <f t="shared" si="0"/>
        <v>Santa Martha bay</v>
      </c>
      <c r="E35" s="3" t="s">
        <v>14</v>
      </c>
      <c r="F35" s="3" t="s">
        <v>15</v>
      </c>
      <c r="G35" s="5" t="s">
        <v>16</v>
      </c>
      <c r="H35" s="6">
        <v>44136</v>
      </c>
      <c r="I35" s="7" t="s">
        <v>17</v>
      </c>
      <c r="J35" s="8">
        <v>0.33</v>
      </c>
      <c r="K35" s="8">
        <v>1.8710937499999996</v>
      </c>
      <c r="L35" s="8">
        <v>1.2673611111111112</v>
      </c>
      <c r="M35" s="9">
        <f t="shared" si="2"/>
        <v>2.2010937499999996</v>
      </c>
    </row>
    <row r="36" spans="1:13" x14ac:dyDescent="0.3">
      <c r="A36" s="3" t="s">
        <v>24</v>
      </c>
      <c r="B36" s="3">
        <v>39</v>
      </c>
      <c r="C36" s="4">
        <v>39</v>
      </c>
      <c r="D36" s="3" t="str">
        <f t="shared" si="0"/>
        <v>Santa Martha bay</v>
      </c>
      <c r="E36" s="3" t="s">
        <v>14</v>
      </c>
      <c r="F36" s="3" t="s">
        <v>15</v>
      </c>
      <c r="G36" s="5" t="s">
        <v>16</v>
      </c>
      <c r="H36" s="6">
        <v>44136</v>
      </c>
      <c r="I36" s="7" t="s">
        <v>17</v>
      </c>
      <c r="J36" s="8">
        <v>0.14409375000000005</v>
      </c>
      <c r="K36" s="8">
        <v>1.6627812499999999</v>
      </c>
      <c r="L36" s="8">
        <v>1.0763888888888886</v>
      </c>
      <c r="M36" s="9">
        <f t="shared" si="2"/>
        <v>1.806875</v>
      </c>
    </row>
    <row r="37" spans="1:13" x14ac:dyDescent="0.3">
      <c r="A37" s="3" t="s">
        <v>24</v>
      </c>
      <c r="B37" s="3">
        <v>40</v>
      </c>
      <c r="C37" s="4">
        <v>40</v>
      </c>
      <c r="D37" s="3" t="str">
        <f t="shared" si="0"/>
        <v>Santa Martha bay</v>
      </c>
      <c r="E37" s="3" t="s">
        <v>14</v>
      </c>
      <c r="F37" s="3" t="s">
        <v>15</v>
      </c>
      <c r="G37" s="5" t="s">
        <v>16</v>
      </c>
      <c r="H37" s="6">
        <v>44136</v>
      </c>
      <c r="I37" s="7" t="s">
        <v>17</v>
      </c>
      <c r="J37" s="8">
        <v>0.93015000000000003</v>
      </c>
      <c r="K37" s="8">
        <v>2.7857250000000002</v>
      </c>
      <c r="L37" s="8">
        <v>0.9401408450704225</v>
      </c>
      <c r="M37" s="9">
        <f t="shared" si="2"/>
        <v>3.7158750000000005</v>
      </c>
    </row>
    <row r="38" spans="1:13" x14ac:dyDescent="0.3">
      <c r="A38" s="3" t="s">
        <v>24</v>
      </c>
      <c r="B38" s="3">
        <v>70</v>
      </c>
      <c r="C38" s="4">
        <v>70</v>
      </c>
      <c r="D38" s="3" t="str">
        <f t="shared" si="0"/>
        <v>Santa Martha bay</v>
      </c>
      <c r="E38" s="3" t="s">
        <v>14</v>
      </c>
      <c r="F38" s="3" t="s">
        <v>15</v>
      </c>
      <c r="G38" s="5" t="s">
        <v>16</v>
      </c>
      <c r="H38" s="6">
        <v>44136</v>
      </c>
      <c r="I38" s="7" t="s">
        <v>17</v>
      </c>
      <c r="J38" s="8">
        <v>0.59048239436619754</v>
      </c>
      <c r="K38" s="8">
        <v>2.9699049295774649</v>
      </c>
      <c r="L38" s="8">
        <v>2.033450704225352</v>
      </c>
      <c r="M38" s="9">
        <f t="shared" si="2"/>
        <v>3.5603873239436625</v>
      </c>
    </row>
    <row r="39" spans="1:13" x14ac:dyDescent="0.3">
      <c r="A39" s="3" t="s">
        <v>24</v>
      </c>
      <c r="B39" s="3">
        <v>82</v>
      </c>
      <c r="C39" s="4">
        <v>82</v>
      </c>
      <c r="D39" s="3" t="str">
        <f t="shared" si="0"/>
        <v>Santa Martha bay</v>
      </c>
      <c r="E39" s="3" t="s">
        <v>14</v>
      </c>
      <c r="F39" s="3" t="s">
        <v>15</v>
      </c>
      <c r="G39" s="5" t="s">
        <v>16</v>
      </c>
      <c r="H39" s="6">
        <v>44136</v>
      </c>
      <c r="I39" s="7" t="s">
        <v>17</v>
      </c>
      <c r="J39" s="8">
        <v>0.92684154929577467</v>
      </c>
      <c r="K39" s="8">
        <v>3.7888098591549286</v>
      </c>
      <c r="L39" s="8">
        <v>1.7957746478873242</v>
      </c>
      <c r="M39" s="9">
        <f t="shared" si="2"/>
        <v>4.7156514084507037</v>
      </c>
    </row>
    <row r="40" spans="1:13" x14ac:dyDescent="0.3">
      <c r="A40" s="3" t="s">
        <v>24</v>
      </c>
      <c r="B40" s="3">
        <v>42</v>
      </c>
      <c r="C40" s="4">
        <v>42</v>
      </c>
      <c r="D40" s="3" t="str">
        <f t="shared" si="0"/>
        <v>Santa Martha reef</v>
      </c>
      <c r="E40" s="3" t="s">
        <v>18</v>
      </c>
      <c r="F40" s="3" t="s">
        <v>15</v>
      </c>
      <c r="G40" s="5" t="s">
        <v>19</v>
      </c>
      <c r="H40" s="6">
        <v>44136</v>
      </c>
      <c r="I40" s="7" t="s">
        <v>17</v>
      </c>
      <c r="J40" s="8">
        <v>1.7123478260869562</v>
      </c>
      <c r="K40" s="8">
        <v>4.5465652173913051</v>
      </c>
      <c r="L40" s="8">
        <v>1.244131455399061</v>
      </c>
      <c r="M40" s="9">
        <f t="shared" si="2"/>
        <v>6.2589130434782616</v>
      </c>
    </row>
    <row r="41" spans="1:13" x14ac:dyDescent="0.3">
      <c r="A41" s="3" t="s">
        <v>24</v>
      </c>
      <c r="B41" s="3">
        <v>48</v>
      </c>
      <c r="C41" s="4">
        <v>48</v>
      </c>
      <c r="D41" s="3" t="str">
        <f t="shared" si="0"/>
        <v>Santa Martha reef</v>
      </c>
      <c r="E41" s="3" t="s">
        <v>18</v>
      </c>
      <c r="F41" s="3" t="s">
        <v>15</v>
      </c>
      <c r="G41" s="5" t="s">
        <v>19</v>
      </c>
      <c r="H41" s="6">
        <v>44136</v>
      </c>
      <c r="I41" s="7" t="s">
        <v>17</v>
      </c>
      <c r="J41" s="8">
        <v>1.0335000000000001</v>
      </c>
      <c r="K41" s="8">
        <v>3.0952500000000001</v>
      </c>
      <c r="L41" s="8">
        <v>2.323943661971831</v>
      </c>
      <c r="M41" s="9">
        <f t="shared" si="2"/>
        <v>4.1287500000000001</v>
      </c>
    </row>
    <row r="42" spans="1:13" x14ac:dyDescent="0.3">
      <c r="A42" s="3" t="s">
        <v>24</v>
      </c>
      <c r="B42" s="3">
        <v>63</v>
      </c>
      <c r="C42" s="4">
        <v>63</v>
      </c>
      <c r="D42" s="3" t="str">
        <f t="shared" si="0"/>
        <v>Santa Martha reef</v>
      </c>
      <c r="E42" s="3" t="s">
        <v>18</v>
      </c>
      <c r="F42" s="3" t="s">
        <v>15</v>
      </c>
      <c r="G42" s="5" t="s">
        <v>19</v>
      </c>
      <c r="H42" s="6">
        <v>44136</v>
      </c>
      <c r="I42" s="7" t="s">
        <v>17</v>
      </c>
      <c r="J42" s="8">
        <v>0.96628125000000009</v>
      </c>
      <c r="K42" s="8">
        <v>2.7777812499999999</v>
      </c>
      <c r="L42" s="8">
        <v>1.25</v>
      </c>
      <c r="M42" s="9">
        <f t="shared" si="2"/>
        <v>3.7440625000000001</v>
      </c>
    </row>
    <row r="43" spans="1:13" x14ac:dyDescent="0.3">
      <c r="A43" s="3" t="s">
        <v>24</v>
      </c>
      <c r="B43" s="3">
        <v>64</v>
      </c>
      <c r="C43" s="4">
        <v>64</v>
      </c>
      <c r="D43" s="3" t="str">
        <f t="shared" si="0"/>
        <v>Santa Martha reef</v>
      </c>
      <c r="E43" s="3" t="s">
        <v>18</v>
      </c>
      <c r="F43" s="3" t="s">
        <v>15</v>
      </c>
      <c r="G43" s="5" t="s">
        <v>19</v>
      </c>
      <c r="H43" s="6">
        <v>44136</v>
      </c>
      <c r="I43" s="7" t="s">
        <v>17</v>
      </c>
      <c r="J43" s="8">
        <v>0.50812500000000016</v>
      </c>
      <c r="K43" s="8">
        <v>3.4267187500000009</v>
      </c>
      <c r="L43" s="8">
        <v>1.4524647887323945</v>
      </c>
      <c r="M43" s="9">
        <f t="shared" si="2"/>
        <v>3.9348437500000011</v>
      </c>
    </row>
    <row r="44" spans="1:13" x14ac:dyDescent="0.3">
      <c r="A44" s="3" t="s">
        <v>24</v>
      </c>
      <c r="B44" s="3">
        <v>72</v>
      </c>
      <c r="C44" s="4">
        <v>72</v>
      </c>
      <c r="D44" s="3" t="str">
        <f t="shared" si="0"/>
        <v>Santa Martha reef</v>
      </c>
      <c r="E44" s="3" t="s">
        <v>18</v>
      </c>
      <c r="F44" s="3" t="s">
        <v>15</v>
      </c>
      <c r="G44" s="5" t="s">
        <v>19</v>
      </c>
      <c r="H44" s="6">
        <v>44136</v>
      </c>
      <c r="I44" s="7" t="s">
        <v>17</v>
      </c>
      <c r="J44" s="8">
        <v>0.32093617021276599</v>
      </c>
      <c r="K44" s="8">
        <v>1.1509787234042552</v>
      </c>
      <c r="L44" s="8">
        <v>0.528169014084507</v>
      </c>
      <c r="M44" s="9">
        <f t="shared" si="2"/>
        <v>1.4719148936170212</v>
      </c>
    </row>
    <row r="45" spans="1:13" x14ac:dyDescent="0.3">
      <c r="A45" s="3" t="s">
        <v>24</v>
      </c>
      <c r="B45" s="3">
        <v>56</v>
      </c>
      <c r="C45" s="4">
        <v>56</v>
      </c>
      <c r="D45" s="3" t="str">
        <f t="shared" si="0"/>
        <v>Spaanse Water bay</v>
      </c>
      <c r="E45" s="3" t="s">
        <v>21</v>
      </c>
      <c r="F45" s="3" t="s">
        <v>22</v>
      </c>
      <c r="G45" s="5" t="s">
        <v>16</v>
      </c>
      <c r="H45" s="6">
        <v>44136</v>
      </c>
      <c r="I45" s="7" t="s">
        <v>17</v>
      </c>
      <c r="J45" s="8">
        <v>3.3112186593893917</v>
      </c>
      <c r="K45" s="8">
        <v>9.7171371311615236</v>
      </c>
      <c r="L45" s="8"/>
      <c r="M45" s="9">
        <f t="shared" si="2"/>
        <v>13.028355790550915</v>
      </c>
    </row>
    <row r="46" spans="1:13" x14ac:dyDescent="0.3">
      <c r="A46" s="3" t="s">
        <v>24</v>
      </c>
      <c r="B46" s="3">
        <v>59</v>
      </c>
      <c r="C46" s="4">
        <v>59</v>
      </c>
      <c r="D46" s="3" t="str">
        <f t="shared" si="0"/>
        <v>Spaanse Water bay</v>
      </c>
      <c r="E46" s="3" t="s">
        <v>21</v>
      </c>
      <c r="F46" s="3" t="s">
        <v>22</v>
      </c>
      <c r="G46" s="5" t="s">
        <v>16</v>
      </c>
      <c r="H46" s="6">
        <v>44136</v>
      </c>
      <c r="I46" s="7" t="s">
        <v>17</v>
      </c>
      <c r="J46" s="8">
        <v>1.9762499999999998</v>
      </c>
      <c r="K46" s="8">
        <v>6.4762500000000012</v>
      </c>
      <c r="L46" s="8">
        <v>2.2048611111111107</v>
      </c>
      <c r="M46" s="9">
        <f t="shared" si="2"/>
        <v>8.4525000000000006</v>
      </c>
    </row>
    <row r="47" spans="1:13" x14ac:dyDescent="0.3">
      <c r="A47" s="3" t="s">
        <v>24</v>
      </c>
      <c r="B47" s="3">
        <v>71</v>
      </c>
      <c r="C47" s="4">
        <v>71</v>
      </c>
      <c r="D47" s="3" t="str">
        <f t="shared" si="0"/>
        <v>Spaanse Water bay</v>
      </c>
      <c r="E47" s="3" t="s">
        <v>21</v>
      </c>
      <c r="F47" s="3" t="s">
        <v>22</v>
      </c>
      <c r="G47" s="5" t="s">
        <v>16</v>
      </c>
      <c r="H47" s="6">
        <v>44136</v>
      </c>
      <c r="I47" s="7" t="s">
        <v>17</v>
      </c>
      <c r="J47" s="8">
        <v>1.3057922535211266</v>
      </c>
      <c r="K47" s="8">
        <v>6.6199119718309873</v>
      </c>
      <c r="L47" s="8">
        <v>2.8257042253521125</v>
      </c>
      <c r="M47" s="9">
        <f t="shared" si="2"/>
        <v>7.9257042253521135</v>
      </c>
    </row>
    <row r="48" spans="1:13" x14ac:dyDescent="0.3">
      <c r="A48" s="3" t="s">
        <v>24</v>
      </c>
      <c r="B48" s="3">
        <v>77</v>
      </c>
      <c r="C48" s="4">
        <v>77</v>
      </c>
      <c r="D48" s="3" t="str">
        <f t="shared" si="0"/>
        <v>Spaanse Water bay</v>
      </c>
      <c r="E48" s="3" t="s">
        <v>21</v>
      </c>
      <c r="F48" s="3" t="s">
        <v>22</v>
      </c>
      <c r="G48" s="5" t="s">
        <v>16</v>
      </c>
      <c r="H48" s="6">
        <v>44136</v>
      </c>
      <c r="I48" s="7" t="s">
        <v>17</v>
      </c>
      <c r="J48" s="8">
        <v>1.2137640845070417</v>
      </c>
      <c r="K48" s="8">
        <v>6.9096866197183102</v>
      </c>
      <c r="L48" s="8">
        <v>2.6848591549295771</v>
      </c>
      <c r="M48" s="9">
        <f t="shared" si="2"/>
        <v>8.1234507042253519</v>
      </c>
    </row>
    <row r="49" spans="1:13" x14ac:dyDescent="0.3">
      <c r="A49" s="3" t="s">
        <v>24</v>
      </c>
      <c r="B49" s="3">
        <v>83</v>
      </c>
      <c r="C49" s="4">
        <v>83</v>
      </c>
      <c r="D49" s="3" t="str">
        <f t="shared" si="0"/>
        <v>Spaanse Water bay</v>
      </c>
      <c r="E49" s="3" t="s">
        <v>21</v>
      </c>
      <c r="F49" s="3" t="s">
        <v>22</v>
      </c>
      <c r="G49" s="5" t="s">
        <v>16</v>
      </c>
      <c r="H49" s="6">
        <v>44136</v>
      </c>
      <c r="I49" s="7" t="s">
        <v>17</v>
      </c>
      <c r="J49" s="8">
        <v>1.5162187499999995</v>
      </c>
      <c r="K49" s="8">
        <v>4.750031250000001</v>
      </c>
      <c r="L49" s="8">
        <v>1.7957746478873242</v>
      </c>
      <c r="M49" s="9">
        <f t="shared" si="2"/>
        <v>6.2662500000000003</v>
      </c>
    </row>
    <row r="50" spans="1:13" x14ac:dyDescent="0.3">
      <c r="A50" s="3" t="s">
        <v>24</v>
      </c>
      <c r="B50" s="3">
        <v>95</v>
      </c>
      <c r="C50" s="4">
        <v>95</v>
      </c>
      <c r="D50" s="3" t="str">
        <f t="shared" si="0"/>
        <v>Spaanse Water bay</v>
      </c>
      <c r="E50" s="3" t="s">
        <v>21</v>
      </c>
      <c r="F50" s="3" t="s">
        <v>22</v>
      </c>
      <c r="G50" s="5" t="s">
        <v>16</v>
      </c>
      <c r="H50" s="6">
        <v>44136</v>
      </c>
      <c r="I50" s="7" t="s">
        <v>17</v>
      </c>
      <c r="J50" s="8">
        <v>2.1970312500000007</v>
      </c>
      <c r="K50" s="8">
        <v>6.0456249999999994</v>
      </c>
      <c r="L50" s="8">
        <v>3.0897887323943665</v>
      </c>
      <c r="M50" s="9">
        <f t="shared" si="2"/>
        <v>8.2426562499999996</v>
      </c>
    </row>
    <row r="51" spans="1:13" x14ac:dyDescent="0.3">
      <c r="A51" s="3" t="s">
        <v>26</v>
      </c>
      <c r="B51" s="3">
        <v>97</v>
      </c>
      <c r="C51" s="4">
        <v>97</v>
      </c>
      <c r="D51" s="3" t="str">
        <f t="shared" si="0"/>
        <v>Spaanse Water reef</v>
      </c>
      <c r="E51" s="3" t="s">
        <v>25</v>
      </c>
      <c r="F51" s="3" t="s">
        <v>22</v>
      </c>
      <c r="G51" s="5" t="s">
        <v>19</v>
      </c>
      <c r="H51" s="6">
        <v>44136</v>
      </c>
      <c r="I51" s="7" t="s">
        <v>17</v>
      </c>
      <c r="J51" s="8">
        <v>0.1177922535211267</v>
      </c>
      <c r="K51" s="8">
        <v>1.5071197183098595</v>
      </c>
      <c r="L51" s="8">
        <v>0.73943661971830987</v>
      </c>
      <c r="M51" s="9">
        <f t="shared" si="2"/>
        <v>1.6249119718309861</v>
      </c>
    </row>
    <row r="52" spans="1:13" x14ac:dyDescent="0.3">
      <c r="A52" s="3" t="s">
        <v>13</v>
      </c>
      <c r="B52" s="3">
        <v>1</v>
      </c>
      <c r="C52" s="4">
        <v>13</v>
      </c>
      <c r="D52" s="3" t="str">
        <f t="shared" si="0"/>
        <v>Spaanse Water reef</v>
      </c>
      <c r="E52" s="3" t="s">
        <v>25</v>
      </c>
      <c r="F52" s="3" t="s">
        <v>22</v>
      </c>
      <c r="G52" s="11" t="s">
        <v>19</v>
      </c>
      <c r="H52" s="6">
        <v>44501</v>
      </c>
      <c r="I52" s="7" t="s">
        <v>27</v>
      </c>
      <c r="J52" s="9">
        <f>'[1]Chla per area '!AH53</f>
        <v>1.6667203125000001</v>
      </c>
      <c r="K52" s="9">
        <f>'[1]Chla per area '!AI53</f>
        <v>8.6877132812499998</v>
      </c>
      <c r="L52" s="9">
        <f>AVERAGE('[1]Zoox Counts'!Z6:Z7)</f>
        <v>1.0615625</v>
      </c>
      <c r="M52" s="9">
        <f t="shared" si="2"/>
        <v>10.35443359375</v>
      </c>
    </row>
    <row r="53" spans="1:13" x14ac:dyDescent="0.3">
      <c r="A53" s="3" t="s">
        <v>13</v>
      </c>
      <c r="B53" s="3">
        <v>2</v>
      </c>
      <c r="C53" s="4">
        <v>23</v>
      </c>
      <c r="D53" s="3" t="str">
        <f t="shared" si="0"/>
        <v>Spaanse Water reef</v>
      </c>
      <c r="E53" s="3" t="s">
        <v>25</v>
      </c>
      <c r="F53" s="3" t="s">
        <v>22</v>
      </c>
      <c r="G53" s="11" t="s">
        <v>19</v>
      </c>
      <c r="H53" s="6">
        <v>44501</v>
      </c>
      <c r="I53" s="7" t="s">
        <v>27</v>
      </c>
      <c r="J53" s="9">
        <f>'[1]Chla per area '!AH54</f>
        <v>-4.7523965625000013</v>
      </c>
      <c r="K53" s="9">
        <f>'[1]Chla per area '!AI54</f>
        <v>13.32122625</v>
      </c>
      <c r="L53" s="9">
        <f>AVERAGE('[1]Zoox Counts'!Z8:Z9)</f>
        <v>0.80020833333333341</v>
      </c>
      <c r="M53" s="9"/>
    </row>
    <row r="54" spans="1:13" x14ac:dyDescent="0.3">
      <c r="A54" s="3" t="s">
        <v>13</v>
      </c>
      <c r="B54" s="3">
        <v>3</v>
      </c>
      <c r="C54" s="4">
        <v>33</v>
      </c>
      <c r="D54" s="3" t="str">
        <f t="shared" si="0"/>
        <v>Spaanse Water reef</v>
      </c>
      <c r="E54" s="3" t="s">
        <v>25</v>
      </c>
      <c r="F54" s="3" t="s">
        <v>22</v>
      </c>
      <c r="G54" s="11" t="s">
        <v>19</v>
      </c>
      <c r="H54" s="6">
        <v>44501</v>
      </c>
      <c r="I54" s="7" t="s">
        <v>27</v>
      </c>
      <c r="J54" s="9">
        <f>'[1]Chla per area '!AH55</f>
        <v>3.3838460526315792</v>
      </c>
      <c r="K54" s="9">
        <f>'[1]Chla per area '!AI55</f>
        <v>9.7470059210526347</v>
      </c>
      <c r="L54" s="9">
        <f>'[1]Zoox Counts'!Z10</f>
        <v>1.331578947368421</v>
      </c>
      <c r="M54" s="9">
        <f t="shared" ref="M54:M61" si="3">J54+K54</f>
        <v>13.130851973684214</v>
      </c>
    </row>
    <row r="55" spans="1:13" x14ac:dyDescent="0.3">
      <c r="A55" s="3" t="s">
        <v>13</v>
      </c>
      <c r="B55" s="3">
        <v>4</v>
      </c>
      <c r="C55" s="4">
        <v>43</v>
      </c>
      <c r="D55" s="3" t="str">
        <f t="shared" si="0"/>
        <v>Spaanse Water reef</v>
      </c>
      <c r="E55" s="3" t="s">
        <v>25</v>
      </c>
      <c r="F55" s="3" t="s">
        <v>22</v>
      </c>
      <c r="G55" s="11" t="s">
        <v>19</v>
      </c>
      <c r="H55" s="6">
        <v>44501</v>
      </c>
      <c r="I55" s="7" t="s">
        <v>27</v>
      </c>
      <c r="J55" s="9">
        <f>'[1]Chla per area '!AH56</f>
        <v>5.8565510670731715</v>
      </c>
      <c r="K55" s="9">
        <f>'[1]Chla per area '!AI56</f>
        <v>15.223056402439026</v>
      </c>
      <c r="L55" s="9">
        <f>'[1]Zoox Counts'!Z11</f>
        <v>1.1750000000000003</v>
      </c>
      <c r="M55" s="9">
        <f t="shared" si="3"/>
        <v>21.079607469512197</v>
      </c>
    </row>
    <row r="56" spans="1:13" x14ac:dyDescent="0.3">
      <c r="A56" s="3" t="s">
        <v>13</v>
      </c>
      <c r="B56" s="3">
        <v>5</v>
      </c>
      <c r="C56" s="4">
        <v>53</v>
      </c>
      <c r="D56" s="3" t="str">
        <f t="shared" si="0"/>
        <v>Spaanse Water reef</v>
      </c>
      <c r="E56" s="3" t="s">
        <v>25</v>
      </c>
      <c r="F56" s="3" t="s">
        <v>22</v>
      </c>
      <c r="G56" s="11" t="s">
        <v>19</v>
      </c>
      <c r="H56" s="6">
        <v>44501</v>
      </c>
      <c r="I56" s="7" t="s">
        <v>27</v>
      </c>
      <c r="J56" s="9">
        <f>'[1]Chla per area '!AH57</f>
        <v>1.857073170731775E-2</v>
      </c>
      <c r="K56" s="9">
        <f>'[1]Chla per area '!AI57</f>
        <v>10.313655640243903</v>
      </c>
      <c r="L56" s="9">
        <f>'[1]Zoox Counts'!Z12</f>
        <v>1.3660569105691056</v>
      </c>
      <c r="M56" s="9">
        <f t="shared" si="3"/>
        <v>10.33222637195122</v>
      </c>
    </row>
    <row r="57" spans="1:13" x14ac:dyDescent="0.3">
      <c r="A57" s="3" t="s">
        <v>13</v>
      </c>
      <c r="B57" s="3">
        <v>6</v>
      </c>
      <c r="C57" s="4">
        <v>63</v>
      </c>
      <c r="D57" s="3" t="str">
        <f t="shared" si="0"/>
        <v>Spaanse Water reef</v>
      </c>
      <c r="E57" s="3" t="s">
        <v>25</v>
      </c>
      <c r="F57" s="3" t="s">
        <v>22</v>
      </c>
      <c r="G57" s="11" t="s">
        <v>19</v>
      </c>
      <c r="H57" s="6">
        <v>44501</v>
      </c>
      <c r="I57" s="7" t="s">
        <v>27</v>
      </c>
      <c r="J57" s="9">
        <f>'[1]Chla per area '!AH58</f>
        <v>7.0592065548780489</v>
      </c>
      <c r="K57" s="9">
        <f>'[1]Chla per area '!AI58</f>
        <v>16.996291412601625</v>
      </c>
      <c r="L57" s="9">
        <f>'[1]Zoox Counts'!Z13</f>
        <v>1.041260162601626</v>
      </c>
      <c r="M57" s="9">
        <f t="shared" si="3"/>
        <v>24.055497967479674</v>
      </c>
    </row>
    <row r="58" spans="1:13" x14ac:dyDescent="0.3">
      <c r="A58" s="3" t="s">
        <v>13</v>
      </c>
      <c r="B58" s="3">
        <v>7</v>
      </c>
      <c r="C58" s="4">
        <v>73</v>
      </c>
      <c r="D58" s="3" t="str">
        <f t="shared" si="0"/>
        <v>Spaanse Water reef</v>
      </c>
      <c r="E58" s="3" t="s">
        <v>25</v>
      </c>
      <c r="F58" s="3" t="s">
        <v>22</v>
      </c>
      <c r="G58" s="11" t="s">
        <v>19</v>
      </c>
      <c r="H58" s="6">
        <v>44501</v>
      </c>
      <c r="I58" s="7" t="s">
        <v>27</v>
      </c>
      <c r="J58" s="9">
        <f>'[1]Chla per area '!AH59</f>
        <v>5.6505441176470574</v>
      </c>
      <c r="K58" s="9">
        <f>'[1]Chla per area '!AI59</f>
        <v>9.3518768382352953</v>
      </c>
      <c r="L58" s="9">
        <f>'[1]Zoox Counts'!Z14</f>
        <v>1.0617647058823529</v>
      </c>
      <c r="M58" s="9">
        <f t="shared" si="3"/>
        <v>15.002420955882354</v>
      </c>
    </row>
    <row r="59" spans="1:13" x14ac:dyDescent="0.3">
      <c r="A59" s="3" t="s">
        <v>13</v>
      </c>
      <c r="B59" s="3">
        <v>8</v>
      </c>
      <c r="C59" s="4">
        <v>83</v>
      </c>
      <c r="D59" s="3" t="str">
        <f t="shared" si="0"/>
        <v>Spaanse Water reef</v>
      </c>
      <c r="E59" s="3" t="s">
        <v>25</v>
      </c>
      <c r="F59" s="3" t="s">
        <v>22</v>
      </c>
      <c r="G59" s="11" t="s">
        <v>19</v>
      </c>
      <c r="H59" s="6">
        <v>44501</v>
      </c>
      <c r="I59" s="7" t="s">
        <v>27</v>
      </c>
      <c r="J59" s="9">
        <f>'[1]Chla per area '!AH60</f>
        <v>3.5325196875000007</v>
      </c>
      <c r="K59" s="9">
        <f>'[1]Chla per area '!AI60</f>
        <v>11.877983437499998</v>
      </c>
      <c r="L59" s="9">
        <f>'[1]Zoox Counts'!Z15</f>
        <v>1.0829166666666665</v>
      </c>
      <c r="M59" s="9">
        <f t="shared" si="3"/>
        <v>15.410503124999998</v>
      </c>
    </row>
    <row r="60" spans="1:13" x14ac:dyDescent="0.3">
      <c r="A60" s="3" t="s">
        <v>13</v>
      </c>
      <c r="B60" s="3">
        <v>9</v>
      </c>
      <c r="C60" s="4">
        <v>93</v>
      </c>
      <c r="D60" s="3" t="str">
        <f t="shared" si="0"/>
        <v>Spaanse Water reef</v>
      </c>
      <c r="E60" s="3" t="s">
        <v>25</v>
      </c>
      <c r="F60" s="3" t="s">
        <v>22</v>
      </c>
      <c r="G60" s="11" t="s">
        <v>19</v>
      </c>
      <c r="H60" s="6">
        <v>44501</v>
      </c>
      <c r="I60" s="7" t="s">
        <v>27</v>
      </c>
      <c r="J60" s="9">
        <f>'[1]Chla per area '!AH61</f>
        <v>2.0397794117647052</v>
      </c>
      <c r="K60" s="9">
        <f>'[1]Chla per area '!AI61</f>
        <v>11.62970588235294</v>
      </c>
      <c r="L60" s="9">
        <f>'[1]Zoox Counts'!Z16</f>
        <v>0.63725490196078427</v>
      </c>
      <c r="M60" s="9">
        <f t="shared" si="3"/>
        <v>13.669485294117646</v>
      </c>
    </row>
    <row r="61" spans="1:13" x14ac:dyDescent="0.3">
      <c r="A61" s="3" t="s">
        <v>13</v>
      </c>
      <c r="B61" s="3">
        <v>50</v>
      </c>
      <c r="C61" s="4">
        <v>503</v>
      </c>
      <c r="D61" s="3" t="str">
        <f t="shared" si="0"/>
        <v>Spaanse Water reef</v>
      </c>
      <c r="E61" s="3" t="s">
        <v>25</v>
      </c>
      <c r="F61" s="3" t="s">
        <v>22</v>
      </c>
      <c r="G61" s="11" t="s">
        <v>19</v>
      </c>
      <c r="H61" s="6">
        <v>44501</v>
      </c>
      <c r="I61" s="7" t="s">
        <v>27</v>
      </c>
      <c r="J61" s="9">
        <f>'[1]Chla per area '!AH62</f>
        <v>1.7402869897959186</v>
      </c>
      <c r="K61" s="9">
        <f>'[1]Chla per area '!AI62</f>
        <v>9.0711766581632656</v>
      </c>
      <c r="L61" s="9">
        <f>'[1]Zoox Counts'!Z17</f>
        <v>0.52380952380952372</v>
      </c>
      <c r="M61" s="9">
        <f t="shared" si="3"/>
        <v>10.811463647959185</v>
      </c>
    </row>
    <row r="62" spans="1:13" x14ac:dyDescent="0.3">
      <c r="A62" s="3" t="s">
        <v>13</v>
      </c>
      <c r="B62" s="3">
        <v>11</v>
      </c>
      <c r="C62" s="4">
        <v>11</v>
      </c>
      <c r="D62" s="3" t="str">
        <f t="shared" si="0"/>
        <v>Santa Martha bay</v>
      </c>
      <c r="E62" s="3" t="s">
        <v>14</v>
      </c>
      <c r="F62" s="3" t="s">
        <v>15</v>
      </c>
      <c r="G62" s="11" t="s">
        <v>16</v>
      </c>
      <c r="H62" s="6">
        <v>44501</v>
      </c>
      <c r="I62" s="7" t="s">
        <v>27</v>
      </c>
      <c r="J62" s="9">
        <f>'[1]Chla per area '!AH83</f>
        <v>-12.665262784090908</v>
      </c>
      <c r="K62" s="9">
        <f>'[1]Chla per area '!AI83</f>
        <v>8.4931747159090918</v>
      </c>
      <c r="L62" s="9">
        <f>'[1]Zoox Counts'!Z18</f>
        <v>0.90909090909090906</v>
      </c>
      <c r="M62" s="9"/>
    </row>
    <row r="63" spans="1:13" x14ac:dyDescent="0.3">
      <c r="A63" s="3" t="s">
        <v>13</v>
      </c>
      <c r="B63" s="3">
        <v>24</v>
      </c>
      <c r="C63" s="4">
        <v>24</v>
      </c>
      <c r="D63" s="3" t="str">
        <f t="shared" si="0"/>
        <v>Santa Martha bay</v>
      </c>
      <c r="E63" s="3" t="s">
        <v>14</v>
      </c>
      <c r="F63" s="3" t="s">
        <v>15</v>
      </c>
      <c r="G63" s="11" t="s">
        <v>16</v>
      </c>
      <c r="H63" s="6">
        <v>44501</v>
      </c>
      <c r="I63" s="7" t="s">
        <v>27</v>
      </c>
      <c r="J63" s="9">
        <f>'[1]Chla per area '!AH84</f>
        <v>7.156012500000001</v>
      </c>
      <c r="K63" s="9">
        <f>'[1]Chla per area '!AI84</f>
        <v>14.611970454545451</v>
      </c>
      <c r="L63" s="9">
        <f>'[1]Zoox Counts'!Z19</f>
        <v>1.5560606060606061</v>
      </c>
      <c r="M63" s="9">
        <f t="shared" ref="M63:M94" si="4">J63+K63</f>
        <v>21.767982954545452</v>
      </c>
    </row>
    <row r="64" spans="1:13" x14ac:dyDescent="0.3">
      <c r="A64" s="3" t="s">
        <v>13</v>
      </c>
      <c r="B64" s="3">
        <v>25</v>
      </c>
      <c r="C64" s="4">
        <v>25</v>
      </c>
      <c r="D64" s="3" t="str">
        <f t="shared" si="0"/>
        <v>Santa Martha bay</v>
      </c>
      <c r="E64" s="3" t="s">
        <v>14</v>
      </c>
      <c r="F64" s="3" t="s">
        <v>15</v>
      </c>
      <c r="G64" s="11" t="s">
        <v>16</v>
      </c>
      <c r="H64" s="6">
        <v>44501</v>
      </c>
      <c r="I64" s="7" t="s">
        <v>27</v>
      </c>
      <c r="J64" s="9">
        <f>'[1]Chla per area '!AH85</f>
        <v>5.025873579545455</v>
      </c>
      <c r="K64" s="9">
        <f>'[1]Chla per area '!AI85</f>
        <v>11.773380681818182</v>
      </c>
      <c r="L64" s="9">
        <f>'[1]Zoox Counts'!Z20</f>
        <v>1.5340909090909089</v>
      </c>
      <c r="M64" s="9">
        <f t="shared" si="4"/>
        <v>16.799254261363636</v>
      </c>
    </row>
    <row r="65" spans="1:13" x14ac:dyDescent="0.3">
      <c r="A65" s="3" t="s">
        <v>13</v>
      </c>
      <c r="B65" s="3">
        <v>26</v>
      </c>
      <c r="C65" s="4">
        <v>26</v>
      </c>
      <c r="D65" s="3" t="str">
        <f t="shared" si="0"/>
        <v>Santa Martha bay</v>
      </c>
      <c r="E65" s="3" t="s">
        <v>14</v>
      </c>
      <c r="F65" s="3" t="s">
        <v>15</v>
      </c>
      <c r="G65" s="11" t="s">
        <v>16</v>
      </c>
      <c r="H65" s="6">
        <v>44501</v>
      </c>
      <c r="I65" s="7" t="s">
        <v>27</v>
      </c>
      <c r="J65" s="9">
        <f>'[1]Chla per area '!AH86</f>
        <v>8.6819957386363633</v>
      </c>
      <c r="K65" s="9">
        <f>'[1]Chla per area '!AI86</f>
        <v>13.789879261363639</v>
      </c>
      <c r="L65" s="9">
        <f>'[1]Zoox Counts'!Z21</f>
        <v>1.4393939393939392</v>
      </c>
      <c r="M65" s="9">
        <f t="shared" si="4"/>
        <v>22.471875000000004</v>
      </c>
    </row>
    <row r="66" spans="1:13" x14ac:dyDescent="0.3">
      <c r="A66" s="3" t="s">
        <v>13</v>
      </c>
      <c r="B66" s="3">
        <v>50</v>
      </c>
      <c r="C66" s="4">
        <v>50</v>
      </c>
      <c r="D66" s="3" t="str">
        <f t="shared" ref="D66:D129" si="5">_xlfn.CONCAT(F66," ",G66)</f>
        <v>Santa Martha bay</v>
      </c>
      <c r="E66" s="3" t="s">
        <v>14</v>
      </c>
      <c r="F66" s="3" t="s">
        <v>15</v>
      </c>
      <c r="G66" s="11" t="s">
        <v>16</v>
      </c>
      <c r="H66" s="6">
        <v>44501</v>
      </c>
      <c r="I66" s="7" t="s">
        <v>27</v>
      </c>
      <c r="J66" s="9">
        <f>'[1]Chla per area '!AH87</f>
        <v>1.2942536073825512</v>
      </c>
      <c r="K66" s="9">
        <f>'[1]Chla per area '!AI87</f>
        <v>14.449034144295302</v>
      </c>
      <c r="L66" s="9">
        <f>'[1]Zoox Counts'!Z22</f>
        <v>1.5487695749440715</v>
      </c>
      <c r="M66" s="9">
        <f t="shared" si="4"/>
        <v>15.743287751677853</v>
      </c>
    </row>
    <row r="67" spans="1:13" x14ac:dyDescent="0.3">
      <c r="A67" s="3" t="s">
        <v>13</v>
      </c>
      <c r="B67" s="3">
        <v>91</v>
      </c>
      <c r="C67" s="4">
        <v>91</v>
      </c>
      <c r="D67" s="3" t="str">
        <f t="shared" si="5"/>
        <v>Santa Martha bay</v>
      </c>
      <c r="E67" s="3" t="s">
        <v>14</v>
      </c>
      <c r="F67" s="3" t="s">
        <v>15</v>
      </c>
      <c r="G67" s="11" t="s">
        <v>16</v>
      </c>
      <c r="H67" s="6">
        <v>44501</v>
      </c>
      <c r="I67" s="7" t="s">
        <v>27</v>
      </c>
      <c r="J67" s="9">
        <f>'[1]Chla per area '!AH88</f>
        <v>3.2655042613636378</v>
      </c>
      <c r="K67" s="9">
        <f>'[1]Chla per area '!AI88</f>
        <v>8.1168110795454549</v>
      </c>
      <c r="L67" s="9">
        <f>'[1]Zoox Counts'!Z23</f>
        <v>1.571969696969697</v>
      </c>
      <c r="M67" s="9">
        <f t="shared" si="4"/>
        <v>11.382315340909093</v>
      </c>
    </row>
    <row r="68" spans="1:13" x14ac:dyDescent="0.3">
      <c r="A68" s="3" t="s">
        <v>13</v>
      </c>
      <c r="B68" s="3">
        <v>92</v>
      </c>
      <c r="C68" s="4">
        <v>92</v>
      </c>
      <c r="D68" s="3" t="str">
        <f t="shared" si="5"/>
        <v>Santa Martha bay</v>
      </c>
      <c r="E68" s="3" t="s">
        <v>14</v>
      </c>
      <c r="F68" s="3" t="s">
        <v>15</v>
      </c>
      <c r="G68" s="11" t="s">
        <v>16</v>
      </c>
      <c r="H68" s="6">
        <v>44501</v>
      </c>
      <c r="I68" s="7" t="s">
        <v>27</v>
      </c>
      <c r="J68" s="9">
        <f>'[1]Chla per area '!AH89</f>
        <v>6.7965187500000006</v>
      </c>
      <c r="K68" s="9">
        <f>'[1]Chla per area '!AI89</f>
        <v>11.378653125</v>
      </c>
      <c r="L68" s="9">
        <f>'[1]Zoox Counts'!Z24</f>
        <v>1.05</v>
      </c>
      <c r="M68" s="9">
        <f t="shared" si="4"/>
        <v>18.175171875</v>
      </c>
    </row>
    <row r="69" spans="1:13" x14ac:dyDescent="0.3">
      <c r="A69" s="3" t="s">
        <v>13</v>
      </c>
      <c r="B69" s="3">
        <v>93</v>
      </c>
      <c r="C69" s="4">
        <v>93</v>
      </c>
      <c r="D69" s="3" t="str">
        <f t="shared" si="5"/>
        <v>Santa Martha bay</v>
      </c>
      <c r="E69" s="3" t="s">
        <v>14</v>
      </c>
      <c r="F69" s="3" t="s">
        <v>15</v>
      </c>
      <c r="G69" s="11" t="s">
        <v>16</v>
      </c>
      <c r="H69" s="6">
        <v>44501</v>
      </c>
      <c r="I69" s="7" t="s">
        <v>27</v>
      </c>
      <c r="J69" s="9">
        <f>'[1]Chla per area '!AH90</f>
        <v>4.2964858695652195</v>
      </c>
      <c r="K69" s="9">
        <f>'[1]Chla per area '!AI90</f>
        <v>16.61768804347826</v>
      </c>
      <c r="L69" s="9">
        <f>'[1]Zoox Counts'!Z25</f>
        <v>2.6188405797101448</v>
      </c>
      <c r="M69" s="9">
        <f t="shared" si="4"/>
        <v>20.914173913043481</v>
      </c>
    </row>
    <row r="70" spans="1:13" x14ac:dyDescent="0.3">
      <c r="A70" s="3" t="s">
        <v>13</v>
      </c>
      <c r="B70" s="3">
        <v>97</v>
      </c>
      <c r="C70" s="4">
        <v>97</v>
      </c>
      <c r="D70" s="3" t="str">
        <f t="shared" si="5"/>
        <v>Santa Martha bay</v>
      </c>
      <c r="E70" s="3" t="s">
        <v>14</v>
      </c>
      <c r="F70" s="3" t="s">
        <v>15</v>
      </c>
      <c r="G70" s="11" t="s">
        <v>16</v>
      </c>
      <c r="H70" s="6">
        <v>44501</v>
      </c>
      <c r="I70" s="7" t="s">
        <v>27</v>
      </c>
      <c r="J70" s="9">
        <f>'[1]Chla per area '!AH91</f>
        <v>7.1515600961538484</v>
      </c>
      <c r="K70" s="9">
        <f>'[1]Chla per area '!AI91</f>
        <v>13.746829326923077</v>
      </c>
      <c r="L70" s="9">
        <f>'[1]Zoox Counts'!Z26</f>
        <v>1.0192307692307692</v>
      </c>
      <c r="M70" s="9">
        <f t="shared" si="4"/>
        <v>20.898389423076924</v>
      </c>
    </row>
    <row r="71" spans="1:13" x14ac:dyDescent="0.3">
      <c r="A71" s="3" t="s">
        <v>13</v>
      </c>
      <c r="B71" s="3">
        <v>99</v>
      </c>
      <c r="C71" s="4">
        <v>99</v>
      </c>
      <c r="D71" s="3" t="str">
        <f t="shared" si="5"/>
        <v>Santa Martha bay</v>
      </c>
      <c r="E71" s="3" t="s">
        <v>14</v>
      </c>
      <c r="F71" s="3" t="s">
        <v>15</v>
      </c>
      <c r="G71" s="11" t="s">
        <v>16</v>
      </c>
      <c r="H71" s="6">
        <v>44501</v>
      </c>
      <c r="I71" s="7" t="s">
        <v>27</v>
      </c>
      <c r="J71" s="9">
        <f>'[1]Chla per area '!AH92</f>
        <v>4.9223224431818169</v>
      </c>
      <c r="K71" s="9">
        <f>'[1]Chla per area '!AI92</f>
        <v>11.558288352272728</v>
      </c>
      <c r="L71" s="9">
        <f>'[1]Zoox Counts'!Z27</f>
        <v>2.0359848484848482</v>
      </c>
      <c r="M71" s="9">
        <f t="shared" si="4"/>
        <v>16.480610795454545</v>
      </c>
    </row>
    <row r="72" spans="1:13" x14ac:dyDescent="0.3">
      <c r="A72" s="3" t="s">
        <v>13</v>
      </c>
      <c r="B72" s="3">
        <v>1</v>
      </c>
      <c r="C72" s="4">
        <v>1</v>
      </c>
      <c r="D72" s="3" t="str">
        <f t="shared" si="5"/>
        <v>Santa Martha reef</v>
      </c>
      <c r="E72" s="3" t="s">
        <v>18</v>
      </c>
      <c r="F72" s="3" t="s">
        <v>15</v>
      </c>
      <c r="G72" s="11" t="s">
        <v>19</v>
      </c>
      <c r="H72" s="6">
        <v>44501</v>
      </c>
      <c r="I72" s="7" t="s">
        <v>27</v>
      </c>
      <c r="J72" s="9">
        <f>'[1]Chla per area '!AH73</f>
        <v>6.9296302173913054</v>
      </c>
      <c r="K72" s="9">
        <f>'[1]Chla per area '!AI73</f>
        <v>16.533038260869564</v>
      </c>
      <c r="L72" s="9">
        <f>AVERAGE('[1]Zoox Counts'!Z28:Z29)</f>
        <v>2.1619565217391306</v>
      </c>
      <c r="M72" s="9">
        <f t="shared" si="4"/>
        <v>23.46266847826087</v>
      </c>
    </row>
    <row r="73" spans="1:13" x14ac:dyDescent="0.3">
      <c r="A73" s="3" t="s">
        <v>13</v>
      </c>
      <c r="B73" s="3">
        <v>2</v>
      </c>
      <c r="C73" s="4">
        <v>2</v>
      </c>
      <c r="D73" s="3" t="str">
        <f t="shared" si="5"/>
        <v>Santa Martha reef</v>
      </c>
      <c r="E73" s="3" t="s">
        <v>18</v>
      </c>
      <c r="F73" s="3" t="s">
        <v>15</v>
      </c>
      <c r="G73" s="11" t="s">
        <v>19</v>
      </c>
      <c r="H73" s="6">
        <v>44501</v>
      </c>
      <c r="I73" s="7" t="s">
        <v>27</v>
      </c>
      <c r="J73" s="9">
        <f>'[1]Chla per area '!AH74</f>
        <v>4.8318827586206901</v>
      </c>
      <c r="K73" s="9">
        <f>'[1]Chla per area '!AI74</f>
        <v>13.68670344827586</v>
      </c>
      <c r="L73" s="9">
        <f>'[1]Zoox Counts'!Z30</f>
        <v>2.1885057471264369</v>
      </c>
      <c r="M73" s="9">
        <f t="shared" si="4"/>
        <v>18.518586206896551</v>
      </c>
    </row>
    <row r="74" spans="1:13" x14ac:dyDescent="0.3">
      <c r="A74" s="3" t="s">
        <v>13</v>
      </c>
      <c r="B74" s="3">
        <v>3</v>
      </c>
      <c r="C74" s="4">
        <v>3</v>
      </c>
      <c r="D74" s="3" t="str">
        <f t="shared" si="5"/>
        <v>Santa Martha reef</v>
      </c>
      <c r="E74" s="3" t="s">
        <v>18</v>
      </c>
      <c r="F74" s="3" t="s">
        <v>15</v>
      </c>
      <c r="G74" s="11" t="s">
        <v>19</v>
      </c>
      <c r="H74" s="6">
        <v>44501</v>
      </c>
      <c r="I74" s="7" t="s">
        <v>27</v>
      </c>
      <c r="J74" s="9">
        <f>'[1]Chla per area '!AH75</f>
        <v>5.0150812500000006</v>
      </c>
      <c r="K74" s="9">
        <f>'[1]Chla per area '!AI75</f>
        <v>12.446670297029707</v>
      </c>
      <c r="L74" s="9">
        <f>'[1]Zoox Counts'!Z31</f>
        <v>1.6222772277227724</v>
      </c>
      <c r="M74" s="9">
        <f t="shared" si="4"/>
        <v>17.461751547029706</v>
      </c>
    </row>
    <row r="75" spans="1:13" x14ac:dyDescent="0.3">
      <c r="A75" s="3" t="s">
        <v>13</v>
      </c>
      <c r="B75" s="3">
        <v>4</v>
      </c>
      <c r="C75" s="4">
        <v>4</v>
      </c>
      <c r="D75" s="3" t="str">
        <f t="shared" si="5"/>
        <v>Santa Martha reef</v>
      </c>
      <c r="E75" s="3" t="s">
        <v>18</v>
      </c>
      <c r="F75" s="3" t="s">
        <v>15</v>
      </c>
      <c r="G75" s="11" t="s">
        <v>19</v>
      </c>
      <c r="H75" s="6">
        <v>44501</v>
      </c>
      <c r="I75" s="7" t="s">
        <v>27</v>
      </c>
      <c r="J75" s="9">
        <f>'[1]Chla per area '!AH76</f>
        <v>8.8403133445945947</v>
      </c>
      <c r="K75" s="9">
        <f>'[1]Chla per area '!AI76</f>
        <v>17.053749155405406</v>
      </c>
      <c r="L75" s="9">
        <f>AVERAGE('[1]Zoox Counts'!Z32:Z33)</f>
        <v>1.1137387387387387</v>
      </c>
      <c r="M75" s="9">
        <f t="shared" si="4"/>
        <v>25.8940625</v>
      </c>
    </row>
    <row r="76" spans="1:13" x14ac:dyDescent="0.3">
      <c r="A76" s="3" t="s">
        <v>13</v>
      </c>
      <c r="B76" s="3">
        <v>7</v>
      </c>
      <c r="C76" s="4">
        <v>7</v>
      </c>
      <c r="D76" s="3" t="str">
        <f t="shared" si="5"/>
        <v>Santa Martha reef</v>
      </c>
      <c r="E76" s="3" t="s">
        <v>18</v>
      </c>
      <c r="F76" s="3" t="s">
        <v>15</v>
      </c>
      <c r="G76" s="11" t="s">
        <v>19</v>
      </c>
      <c r="H76" s="6">
        <v>44501</v>
      </c>
      <c r="I76" s="7" t="s">
        <v>27</v>
      </c>
      <c r="J76" s="9">
        <f>'[1]Chla per area '!AH77</f>
        <v>7.0402206521739128</v>
      </c>
      <c r="K76" s="9">
        <f>'[1]Chla per area '!AI77</f>
        <v>13.899917934782611</v>
      </c>
      <c r="L76" s="9">
        <f>'[1]Zoox Counts'!Z34</f>
        <v>1.422463768115942</v>
      </c>
      <c r="M76" s="9">
        <f t="shared" si="4"/>
        <v>20.940138586956522</v>
      </c>
    </row>
    <row r="77" spans="1:13" x14ac:dyDescent="0.3">
      <c r="A77" s="3" t="s">
        <v>13</v>
      </c>
      <c r="B77" s="3">
        <v>8</v>
      </c>
      <c r="C77" s="4">
        <v>8</v>
      </c>
      <c r="D77" s="3" t="str">
        <f t="shared" si="5"/>
        <v>Santa Martha reef</v>
      </c>
      <c r="E77" s="3" t="s">
        <v>18</v>
      </c>
      <c r="F77" s="3" t="s">
        <v>15</v>
      </c>
      <c r="G77" s="11" t="s">
        <v>19</v>
      </c>
      <c r="H77" s="6">
        <v>44501</v>
      </c>
      <c r="I77" s="7" t="s">
        <v>27</v>
      </c>
      <c r="J77" s="9">
        <f>'[1]Chla per area '!AH78</f>
        <v>12.194616477272723</v>
      </c>
      <c r="K77" s="9">
        <f>'[1]Chla per area '!AI78</f>
        <v>21.369090909090911</v>
      </c>
      <c r="L77" s="9">
        <f>'[1]Zoox Counts'!Z35</f>
        <v>2.0928030303030298</v>
      </c>
      <c r="M77" s="9">
        <f t="shared" si="4"/>
        <v>33.563707386363632</v>
      </c>
    </row>
    <row r="78" spans="1:13" x14ac:dyDescent="0.3">
      <c r="A78" s="3" t="s">
        <v>13</v>
      </c>
      <c r="B78" s="3">
        <v>28</v>
      </c>
      <c r="C78" s="4">
        <v>28</v>
      </c>
      <c r="D78" s="3" t="str">
        <f t="shared" si="5"/>
        <v>Santa Martha reef</v>
      </c>
      <c r="E78" s="3" t="s">
        <v>18</v>
      </c>
      <c r="F78" s="3" t="s">
        <v>15</v>
      </c>
      <c r="G78" s="11" t="s">
        <v>19</v>
      </c>
      <c r="H78" s="6">
        <v>44501</v>
      </c>
      <c r="I78" s="7" t="s">
        <v>27</v>
      </c>
      <c r="J78" s="9">
        <f>'[1]Chla per area '!AH79</f>
        <v>1.7360619545454543</v>
      </c>
      <c r="K78" s="9">
        <f>'[1]Chla per area '!AI79</f>
        <v>12.65558952272727</v>
      </c>
      <c r="L78" s="9">
        <f>'[1]Zoox Counts'!Z36</f>
        <v>1.8936666666666664</v>
      </c>
      <c r="M78" s="9">
        <f t="shared" si="4"/>
        <v>14.391651477272724</v>
      </c>
    </row>
    <row r="79" spans="1:13" x14ac:dyDescent="0.3">
      <c r="A79" s="3" t="s">
        <v>13</v>
      </c>
      <c r="B79" s="3">
        <v>47</v>
      </c>
      <c r="C79" s="4">
        <v>47</v>
      </c>
      <c r="D79" s="3" t="str">
        <f t="shared" si="5"/>
        <v>Santa Martha reef</v>
      </c>
      <c r="E79" s="3" t="s">
        <v>18</v>
      </c>
      <c r="F79" s="3" t="s">
        <v>15</v>
      </c>
      <c r="G79" s="11" t="s">
        <v>19</v>
      </c>
      <c r="H79" s="6">
        <v>44501</v>
      </c>
      <c r="I79" s="7" t="s">
        <v>27</v>
      </c>
      <c r="J79" s="9">
        <f>'[1]Chla per area '!AH80</f>
        <v>2.3220975433526014</v>
      </c>
      <c r="K79" s="9">
        <f>'[1]Chla per area '!AI80</f>
        <v>8.4748379696531781</v>
      </c>
      <c r="L79" s="9">
        <f>'[1]Zoox Counts'!Z37</f>
        <v>1.0426300578034682</v>
      </c>
      <c r="M79" s="9">
        <f t="shared" si="4"/>
        <v>10.79693551300578</v>
      </c>
    </row>
    <row r="80" spans="1:13" x14ac:dyDescent="0.3">
      <c r="A80" s="3" t="s">
        <v>13</v>
      </c>
      <c r="B80" s="3">
        <v>52</v>
      </c>
      <c r="C80" s="4">
        <v>52</v>
      </c>
      <c r="D80" s="3" t="str">
        <f t="shared" si="5"/>
        <v>Santa Martha reef</v>
      </c>
      <c r="E80" s="3" t="s">
        <v>18</v>
      </c>
      <c r="F80" s="3" t="s">
        <v>15</v>
      </c>
      <c r="G80" s="11" t="s">
        <v>19</v>
      </c>
      <c r="H80" s="6">
        <v>44501</v>
      </c>
      <c r="I80" s="7" t="s">
        <v>27</v>
      </c>
      <c r="J80" s="9">
        <f>'[1]Chla per area '!AH81</f>
        <v>5.0743484042553204</v>
      </c>
      <c r="K80" s="9">
        <f>'[1]Chla per area '!AI81</f>
        <v>9.859128989361702</v>
      </c>
      <c r="L80" s="9">
        <f>'[1]Zoox Counts'!Z38</f>
        <v>0.83333333333333326</v>
      </c>
      <c r="M80" s="9">
        <f t="shared" si="4"/>
        <v>14.933477393617022</v>
      </c>
    </row>
    <row r="81" spans="1:13" x14ac:dyDescent="0.3">
      <c r="A81" s="3" t="s">
        <v>13</v>
      </c>
      <c r="B81" s="3">
        <v>68</v>
      </c>
      <c r="C81" s="4">
        <v>68</v>
      </c>
      <c r="D81" s="3" t="str">
        <f t="shared" si="5"/>
        <v>Santa Martha reef</v>
      </c>
      <c r="E81" s="3" t="s">
        <v>18</v>
      </c>
      <c r="F81" s="3" t="s">
        <v>15</v>
      </c>
      <c r="G81" s="11" t="s">
        <v>19</v>
      </c>
      <c r="H81" s="6">
        <v>44501</v>
      </c>
      <c r="I81" s="7" t="s">
        <v>27</v>
      </c>
      <c r="J81" s="9">
        <f>'[1]Chla per area '!AH82</f>
        <v>2.4345661764705886</v>
      </c>
      <c r="K81" s="9">
        <f>'[1]Chla per area '!AI82</f>
        <v>9.7018676470588243</v>
      </c>
      <c r="L81" s="9">
        <f>'[1]Zoox Counts'!Z39</f>
        <v>0.6568627450980391</v>
      </c>
      <c r="M81" s="9">
        <f t="shared" si="4"/>
        <v>12.136433823529412</v>
      </c>
    </row>
    <row r="82" spans="1:13" x14ac:dyDescent="0.3">
      <c r="A82" s="3" t="s">
        <v>13</v>
      </c>
      <c r="B82" s="3">
        <v>1</v>
      </c>
      <c r="C82" s="4">
        <v>100</v>
      </c>
      <c r="D82" s="3" t="str">
        <f t="shared" si="5"/>
        <v>Spaanse Water bay</v>
      </c>
      <c r="E82" s="3" t="s">
        <v>21</v>
      </c>
      <c r="F82" s="3" t="s">
        <v>22</v>
      </c>
      <c r="G82" s="11" t="s">
        <v>16</v>
      </c>
      <c r="H82" s="6">
        <v>44501</v>
      </c>
      <c r="I82" s="7" t="s">
        <v>27</v>
      </c>
      <c r="J82" s="9">
        <f>'[1]Chla per area '!AH63</f>
        <v>10.914279941860466</v>
      </c>
      <c r="K82" s="9">
        <f>'[1]Chla per area '!AI63</f>
        <v>21.346664825581396</v>
      </c>
      <c r="L82" s="9">
        <f>'[1]Zoox Counts'!Z40</f>
        <v>2.4405038759689921</v>
      </c>
      <c r="M82" s="9">
        <f t="shared" si="4"/>
        <v>32.260944767441863</v>
      </c>
    </row>
    <row r="83" spans="1:13" x14ac:dyDescent="0.3">
      <c r="A83" s="3" t="s">
        <v>13</v>
      </c>
      <c r="B83" s="3">
        <v>2</v>
      </c>
      <c r="C83" s="4">
        <v>200</v>
      </c>
      <c r="D83" s="3" t="str">
        <f t="shared" si="5"/>
        <v>Spaanse Water bay</v>
      </c>
      <c r="E83" s="3" t="s">
        <v>21</v>
      </c>
      <c r="F83" s="3" t="s">
        <v>22</v>
      </c>
      <c r="G83" s="11" t="s">
        <v>16</v>
      </c>
      <c r="H83" s="6">
        <v>44501</v>
      </c>
      <c r="I83" s="7" t="s">
        <v>27</v>
      </c>
      <c r="J83" s="9">
        <f>'[1]Chla per area '!AH64</f>
        <v>6.1845203125000001</v>
      </c>
      <c r="K83" s="9">
        <f>'[1]Chla per area '!AI64</f>
        <v>18.050172395833332</v>
      </c>
      <c r="L83" s="9">
        <f>'[1]Zoox Counts'!Z41</f>
        <v>1.1020833333333333</v>
      </c>
      <c r="M83" s="9">
        <f t="shared" si="4"/>
        <v>24.234692708333334</v>
      </c>
    </row>
    <row r="84" spans="1:13" x14ac:dyDescent="0.3">
      <c r="A84" s="3" t="s">
        <v>13</v>
      </c>
      <c r="B84" s="3">
        <v>3</v>
      </c>
      <c r="C84" s="4">
        <v>300</v>
      </c>
      <c r="D84" s="3" t="str">
        <f t="shared" si="5"/>
        <v>Spaanse Water bay</v>
      </c>
      <c r="E84" s="3" t="s">
        <v>21</v>
      </c>
      <c r="F84" s="3" t="s">
        <v>22</v>
      </c>
      <c r="G84" s="11" t="s">
        <v>16</v>
      </c>
      <c r="H84" s="6">
        <v>44501</v>
      </c>
      <c r="I84" s="7" t="s">
        <v>27</v>
      </c>
      <c r="J84" s="9">
        <f>'[1]Chla per area '!AH65</f>
        <v>5.0686593749999993</v>
      </c>
      <c r="K84" s="9">
        <f>'[1]Chla per area '!AI65</f>
        <v>9.8348250000000021</v>
      </c>
      <c r="L84" s="9">
        <f>'[1]Zoox Counts'!Z42</f>
        <v>1.8687499999999999</v>
      </c>
      <c r="M84" s="9">
        <f t="shared" si="4"/>
        <v>14.903484375000001</v>
      </c>
    </row>
    <row r="85" spans="1:13" x14ac:dyDescent="0.3">
      <c r="A85" s="3" t="s">
        <v>13</v>
      </c>
      <c r="B85" s="3">
        <v>4</v>
      </c>
      <c r="C85" s="4">
        <v>400</v>
      </c>
      <c r="D85" s="3" t="str">
        <f t="shared" si="5"/>
        <v>Spaanse Water bay</v>
      </c>
      <c r="E85" s="3" t="s">
        <v>21</v>
      </c>
      <c r="F85" s="3" t="s">
        <v>22</v>
      </c>
      <c r="G85" s="11" t="s">
        <v>16</v>
      </c>
      <c r="H85" s="6">
        <v>44501</v>
      </c>
      <c r="I85" s="7" t="s">
        <v>27</v>
      </c>
      <c r="J85" s="9">
        <f>'[1]Chla per area '!AH66</f>
        <v>6.2641434374999996</v>
      </c>
      <c r="K85" s="9">
        <f>'[1]Chla per area '!AI66</f>
        <v>13.134344062499997</v>
      </c>
      <c r="L85" s="9">
        <f>'[1]Zoox Counts'!Z43</f>
        <v>1.4566666666666666</v>
      </c>
      <c r="M85" s="9">
        <f t="shared" si="4"/>
        <v>19.398487499999995</v>
      </c>
    </row>
    <row r="86" spans="1:13" x14ac:dyDescent="0.3">
      <c r="A86" s="3" t="s">
        <v>13</v>
      </c>
      <c r="B86" s="3">
        <v>5</v>
      </c>
      <c r="C86" s="4">
        <v>500</v>
      </c>
      <c r="D86" s="3" t="str">
        <f t="shared" si="5"/>
        <v>Spaanse Water bay</v>
      </c>
      <c r="E86" s="3" t="s">
        <v>21</v>
      </c>
      <c r="F86" s="3" t="s">
        <v>22</v>
      </c>
      <c r="G86" s="11" t="s">
        <v>16</v>
      </c>
      <c r="H86" s="6">
        <v>44501</v>
      </c>
      <c r="I86" s="7" t="s">
        <v>27</v>
      </c>
      <c r="J86" s="9">
        <f>'[1]Chla per area '!AH67</f>
        <v>10.646242788461535</v>
      </c>
      <c r="K86" s="9">
        <f>'[1]Chla per area '!AI67</f>
        <v>12.63346875</v>
      </c>
      <c r="L86" s="9">
        <f>'[1]Zoox Counts'!Z44</f>
        <v>0.74038461538461531</v>
      </c>
      <c r="M86" s="9">
        <f t="shared" si="4"/>
        <v>23.279711538461534</v>
      </c>
    </row>
    <row r="87" spans="1:13" x14ac:dyDescent="0.3">
      <c r="A87" s="3" t="s">
        <v>13</v>
      </c>
      <c r="B87" s="3">
        <v>6</v>
      </c>
      <c r="C87" s="4">
        <v>600</v>
      </c>
      <c r="D87" s="3" t="str">
        <f t="shared" si="5"/>
        <v>Spaanse Water bay</v>
      </c>
      <c r="E87" s="3" t="s">
        <v>21</v>
      </c>
      <c r="F87" s="3" t="s">
        <v>22</v>
      </c>
      <c r="G87" s="11" t="s">
        <v>16</v>
      </c>
      <c r="H87" s="6">
        <v>44501</v>
      </c>
      <c r="I87" s="7" t="s">
        <v>27</v>
      </c>
      <c r="J87" s="9">
        <f>'[1]Chla per area '!AH68</f>
        <v>9.6471778846153846</v>
      </c>
      <c r="K87" s="9">
        <f>'[1]Chla per area '!AI68</f>
        <v>21.76246153846154</v>
      </c>
      <c r="L87" s="9">
        <f>'[1]Zoox Counts'!Z45</f>
        <v>0.91346153846153844</v>
      </c>
      <c r="M87" s="9">
        <f t="shared" si="4"/>
        <v>31.409639423076925</v>
      </c>
    </row>
    <row r="88" spans="1:13" x14ac:dyDescent="0.3">
      <c r="A88" s="3" t="s">
        <v>13</v>
      </c>
      <c r="B88" s="3">
        <v>7</v>
      </c>
      <c r="C88" s="4">
        <v>700</v>
      </c>
      <c r="D88" s="3" t="str">
        <f t="shared" si="5"/>
        <v>Spaanse Water bay</v>
      </c>
      <c r="E88" s="3" t="s">
        <v>21</v>
      </c>
      <c r="F88" s="3" t="s">
        <v>22</v>
      </c>
      <c r="G88" s="11" t="s">
        <v>16</v>
      </c>
      <c r="H88" s="6">
        <v>44501</v>
      </c>
      <c r="I88" s="7" t="s">
        <v>27</v>
      </c>
      <c r="J88" s="9">
        <f>'[1]Chla per area '!AH69</f>
        <v>2.975492984693878</v>
      </c>
      <c r="K88" s="9">
        <f>'[1]Chla per area '!AI69</f>
        <v>14.684452806122451</v>
      </c>
      <c r="L88" s="9">
        <f>'[1]Zoox Counts'!Z46</f>
        <v>1.1130952380952379</v>
      </c>
      <c r="M88" s="9">
        <f t="shared" si="4"/>
        <v>17.65994579081633</v>
      </c>
    </row>
    <row r="89" spans="1:13" x14ac:dyDescent="0.3">
      <c r="A89" s="3" t="s">
        <v>13</v>
      </c>
      <c r="B89" s="3">
        <v>8</v>
      </c>
      <c r="C89" s="4">
        <v>800</v>
      </c>
      <c r="D89" s="3" t="str">
        <f t="shared" si="5"/>
        <v>Spaanse Water bay</v>
      </c>
      <c r="E89" s="3" t="s">
        <v>21</v>
      </c>
      <c r="F89" s="3" t="s">
        <v>22</v>
      </c>
      <c r="G89" s="11" t="s">
        <v>16</v>
      </c>
      <c r="H89" s="6">
        <v>44501</v>
      </c>
      <c r="I89" s="7" t="s">
        <v>27</v>
      </c>
      <c r="J89" s="9">
        <f>'[1]Chla per area '!AH70</f>
        <v>4.8657290624999989</v>
      </c>
      <c r="K89" s="9">
        <f>'[1]Chla per area '!AI70</f>
        <v>10.965889687499999</v>
      </c>
      <c r="L89" s="9">
        <f>'[1]Zoox Counts'!Z47</f>
        <v>0.96791666666666643</v>
      </c>
      <c r="M89" s="9">
        <f t="shared" si="4"/>
        <v>15.831618749999997</v>
      </c>
    </row>
    <row r="90" spans="1:13" x14ac:dyDescent="0.3">
      <c r="A90" s="3" t="s">
        <v>13</v>
      </c>
      <c r="B90" s="3">
        <v>9</v>
      </c>
      <c r="C90" s="4">
        <v>900</v>
      </c>
      <c r="D90" s="3" t="str">
        <f t="shared" si="5"/>
        <v>Spaanse Water bay</v>
      </c>
      <c r="E90" s="3" t="s">
        <v>21</v>
      </c>
      <c r="F90" s="3" t="s">
        <v>22</v>
      </c>
      <c r="G90" s="11" t="s">
        <v>16</v>
      </c>
      <c r="H90" s="6">
        <v>44501</v>
      </c>
      <c r="I90" s="7" t="s">
        <v>27</v>
      </c>
      <c r="J90" s="9">
        <f>'[1]Chla per area '!AH71</f>
        <v>5.6478262500000005</v>
      </c>
      <c r="K90" s="9">
        <f>'[1]Chla per area '!AI71</f>
        <v>11.027176874999999</v>
      </c>
      <c r="L90" s="9">
        <f>'[1]Zoox Counts'!Z48</f>
        <v>0.83416666666666661</v>
      </c>
      <c r="M90" s="9">
        <f t="shared" si="4"/>
        <v>16.675003125</v>
      </c>
    </row>
    <row r="91" spans="1:13" x14ac:dyDescent="0.3">
      <c r="A91" s="3" t="s">
        <v>13</v>
      </c>
      <c r="B91" s="3">
        <v>10</v>
      </c>
      <c r="C91" s="4">
        <v>1000</v>
      </c>
      <c r="D91" s="3" t="str">
        <f t="shared" si="5"/>
        <v>Spaanse Water bay</v>
      </c>
      <c r="E91" s="3" t="s">
        <v>21</v>
      </c>
      <c r="F91" s="3" t="s">
        <v>22</v>
      </c>
      <c r="G91" s="11" t="s">
        <v>16</v>
      </c>
      <c r="H91" s="6">
        <v>44501</v>
      </c>
      <c r="I91" s="7" t="s">
        <v>27</v>
      </c>
      <c r="J91" s="9">
        <f>'[1]Chla per area '!AH72</f>
        <v>6.9933451704545471</v>
      </c>
      <c r="K91" s="9">
        <f>'[1]Chla per area '!AI72</f>
        <v>15.860134943181817</v>
      </c>
      <c r="L91" s="9">
        <f>'[1]Zoox Counts'!Z49</f>
        <v>0.83333333333333326</v>
      </c>
      <c r="M91" s="9">
        <f t="shared" si="4"/>
        <v>22.853480113636365</v>
      </c>
    </row>
    <row r="92" spans="1:13" x14ac:dyDescent="0.3">
      <c r="A92" s="3" t="s">
        <v>20</v>
      </c>
      <c r="B92" s="3">
        <v>1</v>
      </c>
      <c r="C92" s="4">
        <v>11</v>
      </c>
      <c r="D92" s="3" t="str">
        <f t="shared" si="5"/>
        <v>Spaanse Water bay</v>
      </c>
      <c r="E92" s="3" t="s">
        <v>25</v>
      </c>
      <c r="F92" s="3" t="s">
        <v>22</v>
      </c>
      <c r="G92" s="11" t="s">
        <v>16</v>
      </c>
      <c r="H92" s="6">
        <v>44501</v>
      </c>
      <c r="I92" s="7" t="s">
        <v>27</v>
      </c>
      <c r="J92" s="9">
        <f>'[1]Chla per area '!AH93</f>
        <v>1.1763251329787234</v>
      </c>
      <c r="K92" s="9">
        <f>'[1]Chla per area '!AI93</f>
        <v>4.6494461436170207</v>
      </c>
      <c r="L92" s="9">
        <f>AVERAGE('[1]Zoox Counts'!Z50:Z51)</f>
        <v>0.44636524822695034</v>
      </c>
      <c r="M92" s="9">
        <f t="shared" si="4"/>
        <v>5.8257712765957441</v>
      </c>
    </row>
    <row r="93" spans="1:13" x14ac:dyDescent="0.3">
      <c r="A93" s="3" t="s">
        <v>20</v>
      </c>
      <c r="B93" s="3">
        <v>2</v>
      </c>
      <c r="C93" s="4">
        <v>12</v>
      </c>
      <c r="D93" s="3" t="str">
        <f t="shared" si="5"/>
        <v>Spaanse Water bay</v>
      </c>
      <c r="E93" s="3" t="s">
        <v>25</v>
      </c>
      <c r="F93" s="3" t="s">
        <v>22</v>
      </c>
      <c r="G93" s="11" t="s">
        <v>16</v>
      </c>
      <c r="H93" s="6">
        <v>44501</v>
      </c>
      <c r="I93" s="7" t="s">
        <v>27</v>
      </c>
      <c r="J93" s="9">
        <f>'[1]Chla per area '!AH94</f>
        <v>1.3046630434782613</v>
      </c>
      <c r="K93" s="9">
        <f>'[1]Chla per area '!AI94</f>
        <v>7.3562925724637669</v>
      </c>
      <c r="L93" s="9">
        <f>'[1]Zoox Counts'!Z52</f>
        <v>0.55579710144927541</v>
      </c>
      <c r="M93" s="9">
        <f t="shared" si="4"/>
        <v>8.6609556159420276</v>
      </c>
    </row>
    <row r="94" spans="1:13" x14ac:dyDescent="0.3">
      <c r="A94" s="3" t="s">
        <v>20</v>
      </c>
      <c r="B94" s="3">
        <v>3</v>
      </c>
      <c r="C94" s="4">
        <v>13</v>
      </c>
      <c r="D94" s="3" t="str">
        <f t="shared" si="5"/>
        <v>Spaanse Water bay</v>
      </c>
      <c r="E94" s="3" t="s">
        <v>25</v>
      </c>
      <c r="F94" s="3" t="s">
        <v>22</v>
      </c>
      <c r="G94" s="11" t="s">
        <v>16</v>
      </c>
      <c r="H94" s="6">
        <v>44501</v>
      </c>
      <c r="I94" s="7" t="s">
        <v>27</v>
      </c>
      <c r="J94" s="9">
        <f>'[1]Chla per area '!AH95</f>
        <v>1.6763716755319151</v>
      </c>
      <c r="K94" s="9">
        <f>'[1]Chla per area '!AI95</f>
        <v>6.3566170212765956</v>
      </c>
      <c r="L94" s="9">
        <f>'[1]Zoox Counts'!Z54</f>
        <v>0.5732269503546098</v>
      </c>
      <c r="M94" s="9">
        <f t="shared" si="4"/>
        <v>8.0329886968085109</v>
      </c>
    </row>
    <row r="95" spans="1:13" x14ac:dyDescent="0.3">
      <c r="A95" s="3" t="s">
        <v>20</v>
      </c>
      <c r="B95" s="3">
        <v>4</v>
      </c>
      <c r="C95" s="4">
        <v>14</v>
      </c>
      <c r="D95" s="3" t="str">
        <f t="shared" si="5"/>
        <v>Spaanse Water bay</v>
      </c>
      <c r="E95" s="3" t="s">
        <v>25</v>
      </c>
      <c r="F95" s="3" t="s">
        <v>22</v>
      </c>
      <c r="G95" s="11" t="s">
        <v>16</v>
      </c>
      <c r="H95" s="6">
        <v>44501</v>
      </c>
      <c r="I95" s="7" t="s">
        <v>27</v>
      </c>
      <c r="J95" s="9">
        <f>'[1]Chla per area '!AH96</f>
        <v>3.6214244318181819</v>
      </c>
      <c r="K95" s="9">
        <f>'[1]Chla per area '!AI96</f>
        <v>5.6155698863636347</v>
      </c>
      <c r="L95" s="9">
        <f>'[1]Zoox Counts'!Z55</f>
        <v>0.24030303030303027</v>
      </c>
      <c r="M95" s="9">
        <f t="shared" ref="M95:M112" si="6">J95+K95</f>
        <v>9.2369943181818162</v>
      </c>
    </row>
    <row r="96" spans="1:13" x14ac:dyDescent="0.3">
      <c r="A96" s="3" t="s">
        <v>20</v>
      </c>
      <c r="B96" s="3">
        <v>5</v>
      </c>
      <c r="C96" s="4">
        <v>15</v>
      </c>
      <c r="D96" s="3" t="str">
        <f t="shared" si="5"/>
        <v>Spaanse Water bay</v>
      </c>
      <c r="E96" s="3" t="s">
        <v>25</v>
      </c>
      <c r="F96" s="3" t="s">
        <v>22</v>
      </c>
      <c r="G96" s="11" t="s">
        <v>16</v>
      </c>
      <c r="H96" s="6">
        <v>44501</v>
      </c>
      <c r="I96" s="7" t="s">
        <v>27</v>
      </c>
      <c r="J96" s="9">
        <f>'[1]Chla per area '!AH97</f>
        <v>2.2176482712765955</v>
      </c>
      <c r="K96" s="9">
        <f>'[1]Chla per area '!AI97</f>
        <v>6.1439474734042552</v>
      </c>
      <c r="L96" s="9">
        <f>'[1]Zoox Counts'!Z56</f>
        <v>0.31010638297872339</v>
      </c>
      <c r="M96" s="9">
        <f t="shared" si="6"/>
        <v>8.3615957446808515</v>
      </c>
    </row>
    <row r="97" spans="1:13" x14ac:dyDescent="0.3">
      <c r="A97" s="3" t="s">
        <v>20</v>
      </c>
      <c r="B97" s="3">
        <v>6</v>
      </c>
      <c r="C97" s="4">
        <v>16</v>
      </c>
      <c r="D97" s="3" t="str">
        <f t="shared" si="5"/>
        <v>Spaanse Water bay</v>
      </c>
      <c r="E97" s="3" t="s">
        <v>25</v>
      </c>
      <c r="F97" s="3" t="s">
        <v>22</v>
      </c>
      <c r="G97" s="11" t="s">
        <v>16</v>
      </c>
      <c r="H97" s="6">
        <v>44501</v>
      </c>
      <c r="I97" s="7" t="s">
        <v>27</v>
      </c>
      <c r="J97" s="9">
        <f>'[1]Chla per area '!AH98</f>
        <v>3.6023437500000006</v>
      </c>
      <c r="K97" s="9">
        <f>'[1]Chla per area '!AI98</f>
        <v>5.1922230113636374</v>
      </c>
      <c r="L97" s="9">
        <f>'[1]Zoox Counts'!Z57</f>
        <v>0.45454545454545453</v>
      </c>
      <c r="M97" s="9">
        <f t="shared" si="6"/>
        <v>8.7945667613636385</v>
      </c>
    </row>
    <row r="98" spans="1:13" x14ac:dyDescent="0.3">
      <c r="A98" s="3" t="s">
        <v>20</v>
      </c>
      <c r="B98" s="3">
        <v>7</v>
      </c>
      <c r="C98" s="4">
        <v>17</v>
      </c>
      <c r="D98" s="3" t="str">
        <f t="shared" si="5"/>
        <v>Spaanse Water bay</v>
      </c>
      <c r="E98" s="3" t="s">
        <v>25</v>
      </c>
      <c r="F98" s="3" t="s">
        <v>22</v>
      </c>
      <c r="G98" s="11" t="s">
        <v>16</v>
      </c>
      <c r="H98" s="6">
        <v>44501</v>
      </c>
      <c r="I98" s="7" t="s">
        <v>27</v>
      </c>
      <c r="J98" s="9">
        <f>'[1]Chla per area '!AH99</f>
        <v>3.072736363636364</v>
      </c>
      <c r="K98" s="9">
        <f>'[1]Chla per area '!AI99</f>
        <v>8.2235278409090906</v>
      </c>
      <c r="L98" s="9">
        <f>'[1]Zoox Counts'!Z58</f>
        <v>0.58227272727272728</v>
      </c>
      <c r="M98" s="9">
        <f t="shared" si="6"/>
        <v>11.296264204545455</v>
      </c>
    </row>
    <row r="99" spans="1:13" x14ac:dyDescent="0.3">
      <c r="A99" s="3" t="s">
        <v>20</v>
      </c>
      <c r="B99" s="3">
        <v>8</v>
      </c>
      <c r="C99" s="4">
        <v>18</v>
      </c>
      <c r="D99" s="3" t="str">
        <f t="shared" si="5"/>
        <v>Spaanse Water bay</v>
      </c>
      <c r="E99" s="3" t="s">
        <v>25</v>
      </c>
      <c r="F99" s="3" t="s">
        <v>22</v>
      </c>
      <c r="G99" s="11" t="s">
        <v>16</v>
      </c>
      <c r="H99" s="6">
        <v>44501</v>
      </c>
      <c r="I99" s="7" t="s">
        <v>27</v>
      </c>
      <c r="J99" s="9">
        <f>'[1]Chla per area '!AH100</f>
        <v>0.18592</v>
      </c>
      <c r="K99" s="9">
        <f>'[1]Chla per area '!AI100</f>
        <v>3.6616883333333332</v>
      </c>
      <c r="L99" s="9">
        <f>'[1]Zoox Counts'!Z59</f>
        <v>0.308</v>
      </c>
      <c r="M99" s="9">
        <f t="shared" si="6"/>
        <v>3.8476083333333331</v>
      </c>
    </row>
    <row r="100" spans="1:13" x14ac:dyDescent="0.3">
      <c r="A100" s="3" t="s">
        <v>20</v>
      </c>
      <c r="B100" s="3">
        <v>9</v>
      </c>
      <c r="C100" s="4">
        <v>19</v>
      </c>
      <c r="D100" s="3" t="str">
        <f t="shared" si="5"/>
        <v>Spaanse Water bay</v>
      </c>
      <c r="E100" s="3" t="s">
        <v>25</v>
      </c>
      <c r="F100" s="3" t="s">
        <v>22</v>
      </c>
      <c r="G100" s="11" t="s">
        <v>16</v>
      </c>
      <c r="H100" s="6">
        <v>44501</v>
      </c>
      <c r="I100" s="7" t="s">
        <v>27</v>
      </c>
      <c r="J100" s="9">
        <f>'[1]Chla per area '!AH101</f>
        <v>1.5002582908163269</v>
      </c>
      <c r="K100" s="9">
        <f>'[1]Chla per area '!AI101</f>
        <v>8.6391390306122453</v>
      </c>
      <c r="L100" s="9">
        <f>'[1]Zoox Counts'!Z60</f>
        <v>0.54251700680272097</v>
      </c>
      <c r="M100" s="9">
        <f t="shared" si="6"/>
        <v>10.139397321428572</v>
      </c>
    </row>
    <row r="101" spans="1:13" x14ac:dyDescent="0.3">
      <c r="A101" s="3" t="s">
        <v>20</v>
      </c>
      <c r="B101" s="3">
        <v>10</v>
      </c>
      <c r="C101" s="4">
        <v>20</v>
      </c>
      <c r="D101" s="3" t="str">
        <f t="shared" si="5"/>
        <v>Spaanse Water bay</v>
      </c>
      <c r="E101" s="3" t="s">
        <v>25</v>
      </c>
      <c r="F101" s="3" t="s">
        <v>22</v>
      </c>
      <c r="G101" s="11" t="s">
        <v>16</v>
      </c>
      <c r="H101" s="6">
        <v>44501</v>
      </c>
      <c r="I101" s="7" t="s">
        <v>27</v>
      </c>
      <c r="J101" s="9">
        <f>'[1]Chla per area '!AH102</f>
        <v>5.2004616477272716</v>
      </c>
      <c r="K101" s="9">
        <f>'[1]Chla per area '!AI102</f>
        <v>12.486328124999998</v>
      </c>
      <c r="L101" s="9">
        <f>'[1]Zoox Counts'!Z61</f>
        <v>0.69128787878787867</v>
      </c>
      <c r="M101" s="9">
        <f t="shared" si="6"/>
        <v>17.68678977272727</v>
      </c>
    </row>
    <row r="102" spans="1:13" x14ac:dyDescent="0.3">
      <c r="A102" s="3" t="s">
        <v>20</v>
      </c>
      <c r="B102" s="3">
        <v>36</v>
      </c>
      <c r="C102" s="4">
        <v>36</v>
      </c>
      <c r="D102" s="3" t="str">
        <f t="shared" si="5"/>
        <v>Santa Martha bay</v>
      </c>
      <c r="E102" s="3" t="s">
        <v>14</v>
      </c>
      <c r="F102" s="3" t="s">
        <v>15</v>
      </c>
      <c r="G102" s="11" t="s">
        <v>16</v>
      </c>
      <c r="H102" s="6">
        <v>44501</v>
      </c>
      <c r="I102" s="7" t="s">
        <v>27</v>
      </c>
      <c r="J102" s="9">
        <f>'[1]Chla per area '!AH125</f>
        <v>0.80489500000000003</v>
      </c>
      <c r="K102" s="9">
        <f>'[1]Chla per area '!AI125</f>
        <v>7.9351883333333344</v>
      </c>
      <c r="L102" s="9">
        <f>'[1]Zoox Counts'!Z62</f>
        <v>0.55066666666666664</v>
      </c>
      <c r="M102" s="9">
        <f t="shared" si="6"/>
        <v>8.7400833333333345</v>
      </c>
    </row>
    <row r="103" spans="1:13" x14ac:dyDescent="0.3">
      <c r="A103" s="3" t="s">
        <v>20</v>
      </c>
      <c r="B103" s="3">
        <v>44</v>
      </c>
      <c r="C103" s="4">
        <v>44</v>
      </c>
      <c r="D103" s="3" t="str">
        <f t="shared" si="5"/>
        <v>Santa Martha bay</v>
      </c>
      <c r="E103" s="3" t="s">
        <v>14</v>
      </c>
      <c r="F103" s="3" t="s">
        <v>15</v>
      </c>
      <c r="G103" s="11" t="s">
        <v>16</v>
      </c>
      <c r="H103" s="6">
        <v>44501</v>
      </c>
      <c r="I103" s="7" t="s">
        <v>27</v>
      </c>
      <c r="J103" s="9">
        <f>'[1]Chla per area '!AH126</f>
        <v>2.8509502551020414</v>
      </c>
      <c r="K103" s="9">
        <f>'[1]Chla per area '!AI126</f>
        <v>5.0790348639455782</v>
      </c>
      <c r="L103" s="9">
        <f>'[1]Zoox Counts'!Z63</f>
        <v>0.37414965986394561</v>
      </c>
      <c r="M103" s="9">
        <f t="shared" si="6"/>
        <v>7.92998511904762</v>
      </c>
    </row>
    <row r="104" spans="1:13" x14ac:dyDescent="0.3">
      <c r="A104" s="3" t="s">
        <v>20</v>
      </c>
      <c r="B104" s="3">
        <v>73</v>
      </c>
      <c r="C104" s="4">
        <v>73</v>
      </c>
      <c r="D104" s="3" t="str">
        <f t="shared" si="5"/>
        <v>Santa Martha bay</v>
      </c>
      <c r="E104" s="3" t="s">
        <v>14</v>
      </c>
      <c r="F104" s="3" t="s">
        <v>15</v>
      </c>
      <c r="G104" s="11" t="s">
        <v>16</v>
      </c>
      <c r="H104" s="6">
        <v>44501</v>
      </c>
      <c r="I104" s="7" t="s">
        <v>27</v>
      </c>
      <c r="J104" s="9">
        <f>'[1]Chla per area '!AH127</f>
        <v>2.6680397727272722</v>
      </c>
      <c r="K104" s="9">
        <f>'[1]Chla per area '!AI127</f>
        <v>3.9251775568181815</v>
      </c>
      <c r="L104" s="9">
        <f>'[1]Zoox Counts'!Z64</f>
        <v>0.24621212121212116</v>
      </c>
      <c r="M104" s="9">
        <f t="shared" si="6"/>
        <v>6.5932173295454533</v>
      </c>
    </row>
    <row r="105" spans="1:13" x14ac:dyDescent="0.3">
      <c r="A105" s="3" t="s">
        <v>20</v>
      </c>
      <c r="B105" s="3">
        <v>86</v>
      </c>
      <c r="C105" s="4">
        <v>86</v>
      </c>
      <c r="D105" s="3" t="str">
        <f t="shared" si="5"/>
        <v>Santa Martha bay</v>
      </c>
      <c r="E105" s="3" t="s">
        <v>14</v>
      </c>
      <c r="F105" s="3" t="s">
        <v>15</v>
      </c>
      <c r="G105" s="11" t="s">
        <v>16</v>
      </c>
      <c r="H105" s="6">
        <v>44501</v>
      </c>
      <c r="I105" s="7" t="s">
        <v>27</v>
      </c>
      <c r="J105" s="9">
        <f>'[1]Chla per area '!AH128</f>
        <v>4.001951086956522</v>
      </c>
      <c r="K105" s="9">
        <f>'[1]Chla per area '!AI128</f>
        <v>6.8383885869565209</v>
      </c>
      <c r="L105" s="9">
        <f>'[1]Zoox Counts'!Z65</f>
        <v>0.39565217391304353</v>
      </c>
      <c r="M105" s="9">
        <f t="shared" si="6"/>
        <v>10.840339673913043</v>
      </c>
    </row>
    <row r="106" spans="1:13" x14ac:dyDescent="0.3">
      <c r="A106" s="3" t="s">
        <v>20</v>
      </c>
      <c r="B106" s="3">
        <v>87</v>
      </c>
      <c r="C106" s="4">
        <v>87</v>
      </c>
      <c r="D106" s="3" t="str">
        <f t="shared" si="5"/>
        <v>Santa Martha bay</v>
      </c>
      <c r="E106" s="3" t="s">
        <v>14</v>
      </c>
      <c r="F106" s="3" t="s">
        <v>15</v>
      </c>
      <c r="G106" s="11" t="s">
        <v>16</v>
      </c>
      <c r="H106" s="6">
        <v>44501</v>
      </c>
      <c r="I106" s="7" t="s">
        <v>27</v>
      </c>
      <c r="J106" s="9">
        <f>'[1]Chla per area '!AH129</f>
        <v>0.3395552884615386</v>
      </c>
      <c r="K106" s="9">
        <f>'[1]Chla per area '!AI129</f>
        <v>3.5097836538461538</v>
      </c>
      <c r="L106" s="9">
        <f>'[1]Zoox Counts'!Z66</f>
        <v>0.30769230769230765</v>
      </c>
      <c r="M106" s="9">
        <f t="shared" si="6"/>
        <v>3.8493389423076922</v>
      </c>
    </row>
    <row r="107" spans="1:13" x14ac:dyDescent="0.3">
      <c r="A107" s="3" t="s">
        <v>20</v>
      </c>
      <c r="B107" s="3">
        <v>88</v>
      </c>
      <c r="C107" s="4">
        <v>88</v>
      </c>
      <c r="D107" s="3" t="str">
        <f t="shared" si="5"/>
        <v>Santa Martha bay</v>
      </c>
      <c r="E107" s="3" t="s">
        <v>14</v>
      </c>
      <c r="F107" s="3" t="s">
        <v>15</v>
      </c>
      <c r="G107" s="11" t="s">
        <v>16</v>
      </c>
      <c r="H107" s="6">
        <v>44501</v>
      </c>
      <c r="I107" s="7" t="s">
        <v>27</v>
      </c>
      <c r="J107" s="9">
        <f>'[1]Chla per area '!AH130</f>
        <v>0.67343431122448971</v>
      </c>
      <c r="K107" s="9">
        <f>'[1]Chla per area '!AI130</f>
        <v>8.0750616496598635</v>
      </c>
      <c r="L107" s="9">
        <f>'[1]Zoox Counts'!Z67</f>
        <v>0.4957482993197278</v>
      </c>
      <c r="M107" s="9">
        <f t="shared" si="6"/>
        <v>8.7484959608843536</v>
      </c>
    </row>
    <row r="108" spans="1:13" x14ac:dyDescent="0.3">
      <c r="A108" s="3" t="s">
        <v>20</v>
      </c>
      <c r="B108" s="3">
        <v>90</v>
      </c>
      <c r="C108" s="4">
        <v>90</v>
      </c>
      <c r="D108" s="3" t="str">
        <f t="shared" si="5"/>
        <v>Santa Martha bay</v>
      </c>
      <c r="E108" s="3" t="s">
        <v>14</v>
      </c>
      <c r="F108" s="3" t="s">
        <v>15</v>
      </c>
      <c r="G108" s="11" t="s">
        <v>16</v>
      </c>
      <c r="H108" s="6">
        <v>44501</v>
      </c>
      <c r="I108" s="7" t="s">
        <v>27</v>
      </c>
      <c r="J108" s="9">
        <f>'[1]Chla per area '!AH131</f>
        <v>2.7986680743243246</v>
      </c>
      <c r="K108" s="9">
        <f>'[1]Chla per area '!AI131</f>
        <v>5.3310194256756764</v>
      </c>
      <c r="L108" s="9">
        <f>'[1]Zoox Counts'!Z68</f>
        <v>0.38738738738738737</v>
      </c>
      <c r="M108" s="9">
        <f t="shared" si="6"/>
        <v>8.1296875000000011</v>
      </c>
    </row>
    <row r="109" spans="1:13" x14ac:dyDescent="0.3">
      <c r="A109" s="3" t="s">
        <v>20</v>
      </c>
      <c r="B109" s="3">
        <v>94</v>
      </c>
      <c r="C109" s="4">
        <v>94</v>
      </c>
      <c r="D109" s="3" t="str">
        <f t="shared" si="5"/>
        <v>Santa Martha bay</v>
      </c>
      <c r="E109" s="3" t="s">
        <v>14</v>
      </c>
      <c r="F109" s="3" t="s">
        <v>15</v>
      </c>
      <c r="G109" s="11" t="s">
        <v>16</v>
      </c>
      <c r="H109" s="6">
        <v>44501</v>
      </c>
      <c r="I109" s="7" t="s">
        <v>27</v>
      </c>
      <c r="J109" s="9">
        <f>'[1]Chla per area '!AH132</f>
        <v>2.0891546874999998</v>
      </c>
      <c r="K109" s="9">
        <f>'[1]Chla per area '!AI132</f>
        <v>9.9524833333333333</v>
      </c>
      <c r="L109" s="9">
        <f>'[1]Zoox Counts'!Z69</f>
        <v>0.35458333333333331</v>
      </c>
      <c r="M109" s="9">
        <f t="shared" si="6"/>
        <v>12.041638020833332</v>
      </c>
    </row>
    <row r="110" spans="1:13" x14ac:dyDescent="0.3">
      <c r="A110" s="3" t="s">
        <v>20</v>
      </c>
      <c r="B110" s="3">
        <v>95</v>
      </c>
      <c r="C110" s="4">
        <v>95</v>
      </c>
      <c r="D110" s="3" t="str">
        <f t="shared" si="5"/>
        <v>Santa Martha bay</v>
      </c>
      <c r="E110" s="3" t="s">
        <v>14</v>
      </c>
      <c r="F110" s="3" t="s">
        <v>15</v>
      </c>
      <c r="G110" s="11" t="s">
        <v>16</v>
      </c>
      <c r="H110" s="6">
        <v>44501</v>
      </c>
      <c r="I110" s="7" t="s">
        <v>27</v>
      </c>
      <c r="J110" s="9">
        <f>'[1]Chla per area '!AH133</f>
        <v>2.192485518292683</v>
      </c>
      <c r="K110" s="9">
        <f>'[1]Chla per area '!AI133</f>
        <v>8.563600609756099</v>
      </c>
      <c r="L110" s="9">
        <f>'[1]Zoox Counts'!Z70</f>
        <v>0.75467479674796745</v>
      </c>
      <c r="M110" s="9">
        <f t="shared" si="6"/>
        <v>10.756086128048782</v>
      </c>
    </row>
    <row r="111" spans="1:13" x14ac:dyDescent="0.3">
      <c r="A111" s="3" t="s">
        <v>20</v>
      </c>
      <c r="B111" s="3">
        <v>96</v>
      </c>
      <c r="C111" s="4">
        <v>96</v>
      </c>
      <c r="D111" s="3" t="str">
        <f t="shared" si="5"/>
        <v>Santa Martha bay</v>
      </c>
      <c r="E111" s="3" t="s">
        <v>14</v>
      </c>
      <c r="F111" s="3" t="s">
        <v>15</v>
      </c>
      <c r="G111" s="11" t="s">
        <v>16</v>
      </c>
      <c r="H111" s="6">
        <v>44501</v>
      </c>
      <c r="I111" s="7" t="s">
        <v>27</v>
      </c>
      <c r="J111" s="9">
        <f>'[1]Chla per area '!AH134</f>
        <v>3.4300286989795912</v>
      </c>
      <c r="K111" s="9">
        <f>'[1]Chla per area '!AI134</f>
        <v>7.4130622874149656</v>
      </c>
      <c r="L111" s="9">
        <f>'[1]Zoox Counts'!Z71</f>
        <v>0.46768707482993188</v>
      </c>
      <c r="M111" s="9">
        <f t="shared" si="6"/>
        <v>10.843090986394557</v>
      </c>
    </row>
    <row r="112" spans="1:13" x14ac:dyDescent="0.3">
      <c r="A112" s="3" t="s">
        <v>20</v>
      </c>
      <c r="B112" s="3">
        <v>1</v>
      </c>
      <c r="C112" s="4">
        <v>1</v>
      </c>
      <c r="D112" s="3" t="str">
        <f t="shared" si="5"/>
        <v>Santa Martha reef</v>
      </c>
      <c r="E112" s="3" t="s">
        <v>18</v>
      </c>
      <c r="F112" s="3" t="s">
        <v>15</v>
      </c>
      <c r="G112" s="11" t="s">
        <v>19</v>
      </c>
      <c r="H112" s="6">
        <v>44501</v>
      </c>
      <c r="I112" s="7" t="s">
        <v>27</v>
      </c>
      <c r="J112" s="9">
        <f>'[1]Chla per area '!AH115</f>
        <v>-0.61645161290322581</v>
      </c>
      <c r="K112" s="9">
        <f>'[1]Chla per area '!AI115</f>
        <v>7.0189465725806457</v>
      </c>
      <c r="L112" s="9">
        <f>'[1]Zoox Counts'!Z72</f>
        <v>0.3010752688172042</v>
      </c>
      <c r="M112" s="9">
        <f t="shared" si="6"/>
        <v>6.4024949596774201</v>
      </c>
    </row>
    <row r="113" spans="1:13" x14ac:dyDescent="0.3">
      <c r="A113" s="3" t="s">
        <v>20</v>
      </c>
      <c r="B113" s="3">
        <v>2</v>
      </c>
      <c r="C113" s="4">
        <v>2</v>
      </c>
      <c r="D113" s="3" t="str">
        <f t="shared" si="5"/>
        <v>Santa Martha reef</v>
      </c>
      <c r="E113" s="3" t="s">
        <v>18</v>
      </c>
      <c r="F113" s="3" t="s">
        <v>15</v>
      </c>
      <c r="G113" s="11" t="s">
        <v>19</v>
      </c>
      <c r="H113" s="6">
        <v>44501</v>
      </c>
      <c r="I113" s="7" t="s">
        <v>27</v>
      </c>
      <c r="J113" s="9">
        <f>'[1]Chla per area '!AH116</f>
        <v>0.32703749999999954</v>
      </c>
      <c r="K113" s="9">
        <f>'[1]Chla per area '!AI116</f>
        <v>11.5634</v>
      </c>
      <c r="L113" s="9">
        <f>'[1]Zoox Counts'!Z73</f>
        <v>0.44388888888888878</v>
      </c>
      <c r="M113" s="9"/>
    </row>
    <row r="114" spans="1:13" x14ac:dyDescent="0.3">
      <c r="A114" s="3" t="s">
        <v>20</v>
      </c>
      <c r="B114" s="3">
        <v>3</v>
      </c>
      <c r="C114" s="4">
        <v>3</v>
      </c>
      <c r="D114" s="3" t="str">
        <f t="shared" si="5"/>
        <v>Santa Martha reef</v>
      </c>
      <c r="E114" s="3" t="s">
        <v>18</v>
      </c>
      <c r="F114" s="3" t="s">
        <v>15</v>
      </c>
      <c r="G114" s="11" t="s">
        <v>19</v>
      </c>
      <c r="H114" s="6">
        <v>44501</v>
      </c>
      <c r="I114" s="7" t="s">
        <v>27</v>
      </c>
      <c r="J114" s="9">
        <f>'[1]Chla per area '!AH117</f>
        <v>1.1004429347826092</v>
      </c>
      <c r="K114" s="9">
        <f>'[1]Chla per area '!AI117</f>
        <v>7.4011920289855064</v>
      </c>
      <c r="L114" s="9">
        <f>'[1]Zoox Counts'!Z74</f>
        <v>0.35797101449275365</v>
      </c>
      <c r="M114" s="9">
        <f t="shared" ref="M114:M123" si="7">J114+K114</f>
        <v>8.5016349637681152</v>
      </c>
    </row>
    <row r="115" spans="1:13" x14ac:dyDescent="0.3">
      <c r="A115" s="3" t="s">
        <v>20</v>
      </c>
      <c r="B115" s="3">
        <v>5</v>
      </c>
      <c r="C115" s="4">
        <v>5</v>
      </c>
      <c r="D115" s="3" t="str">
        <f t="shared" si="5"/>
        <v>Santa Martha reef</v>
      </c>
      <c r="E115" s="3" t="s">
        <v>18</v>
      </c>
      <c r="F115" s="3" t="s">
        <v>15</v>
      </c>
      <c r="G115" s="11" t="s">
        <v>19</v>
      </c>
      <c r="H115" s="6">
        <v>44501</v>
      </c>
      <c r="I115" s="7" t="s">
        <v>27</v>
      </c>
      <c r="J115" s="9">
        <f>'[1]Chla per area '!AH118</f>
        <v>1.3780181686046504</v>
      </c>
      <c r="K115" s="9">
        <f>'[1]Chla per area '!AI118</f>
        <v>11.036324127906978</v>
      </c>
      <c r="L115" s="9">
        <f>'[1]Zoox Counts'!Z75</f>
        <v>0.61724806201550386</v>
      </c>
      <c r="M115" s="9">
        <f t="shared" si="7"/>
        <v>12.414342296511629</v>
      </c>
    </row>
    <row r="116" spans="1:13" x14ac:dyDescent="0.3">
      <c r="A116" s="3" t="s">
        <v>20</v>
      </c>
      <c r="B116" s="3">
        <v>6</v>
      </c>
      <c r="C116" s="4">
        <v>6</v>
      </c>
      <c r="D116" s="3" t="str">
        <f t="shared" si="5"/>
        <v>Santa Martha reef</v>
      </c>
      <c r="E116" s="3" t="s">
        <v>18</v>
      </c>
      <c r="F116" s="3" t="s">
        <v>15</v>
      </c>
      <c r="G116" s="11" t="s">
        <v>19</v>
      </c>
      <c r="H116" s="6">
        <v>44501</v>
      </c>
      <c r="I116" s="7" t="s">
        <v>27</v>
      </c>
      <c r="J116" s="9">
        <f>'[1]Chla per area '!AH119</f>
        <v>4.5500352822580652</v>
      </c>
      <c r="K116" s="9">
        <f>'[1]Chla per area '!AI119</f>
        <v>11.659868951612902</v>
      </c>
      <c r="L116" s="9">
        <f>'[1]Zoox Counts'!Z76</f>
        <v>0.9126344086021505</v>
      </c>
      <c r="M116" s="9">
        <f t="shared" si="7"/>
        <v>16.209904233870965</v>
      </c>
    </row>
    <row r="117" spans="1:13" x14ac:dyDescent="0.3">
      <c r="A117" s="3" t="s">
        <v>20</v>
      </c>
      <c r="B117" s="3">
        <v>7</v>
      </c>
      <c r="C117" s="4">
        <v>7</v>
      </c>
      <c r="D117" s="3" t="str">
        <f t="shared" si="5"/>
        <v>Santa Martha reef</v>
      </c>
      <c r="E117" s="3" t="s">
        <v>18</v>
      </c>
      <c r="F117" s="3" t="s">
        <v>15</v>
      </c>
      <c r="G117" s="11" t="s">
        <v>19</v>
      </c>
      <c r="H117" s="6">
        <v>44501</v>
      </c>
      <c r="I117" s="7" t="s">
        <v>27</v>
      </c>
      <c r="J117" s="9">
        <f>'[1]Chla per area '!AH120</f>
        <v>-0.2296071428571427</v>
      </c>
      <c r="K117" s="9">
        <f>'[1]Chla per area '!AI120</f>
        <v>14.631392857142853</v>
      </c>
      <c r="L117" s="9">
        <f>'[1]Zoox Counts'!Z77</f>
        <v>0.89523809523809506</v>
      </c>
      <c r="M117" s="9">
        <f t="shared" si="7"/>
        <v>14.40178571428571</v>
      </c>
    </row>
    <row r="118" spans="1:13" x14ac:dyDescent="0.3">
      <c r="A118" s="3" t="s">
        <v>20</v>
      </c>
      <c r="B118" s="3">
        <v>8</v>
      </c>
      <c r="C118" s="4">
        <v>8</v>
      </c>
      <c r="D118" s="3" t="str">
        <f t="shared" si="5"/>
        <v>Santa Martha reef</v>
      </c>
      <c r="E118" s="3" t="s">
        <v>18</v>
      </c>
      <c r="F118" s="3" t="s">
        <v>15</v>
      </c>
      <c r="G118" s="11" t="s">
        <v>19</v>
      </c>
      <c r="H118" s="6">
        <v>44501</v>
      </c>
      <c r="I118" s="7" t="s">
        <v>27</v>
      </c>
      <c r="J118" s="9">
        <f>'[1]Chla per area '!AH121</f>
        <v>6.7954900568181822</v>
      </c>
      <c r="K118" s="9">
        <f>'[1]Chla per area '!AI121</f>
        <v>17.685688920454545</v>
      </c>
      <c r="L118" s="9">
        <f>'[1]Zoox Counts'!Z78</f>
        <v>0.56818181818181812</v>
      </c>
      <c r="M118" s="9">
        <f t="shared" si="7"/>
        <v>24.481178977272727</v>
      </c>
    </row>
    <row r="119" spans="1:13" x14ac:dyDescent="0.3">
      <c r="A119" s="3" t="s">
        <v>20</v>
      </c>
      <c r="B119" s="3">
        <v>9</v>
      </c>
      <c r="C119" s="4">
        <v>9</v>
      </c>
      <c r="D119" s="3" t="str">
        <f t="shared" si="5"/>
        <v>Santa Martha reef</v>
      </c>
      <c r="E119" s="3" t="s">
        <v>18</v>
      </c>
      <c r="F119" s="3" t="s">
        <v>15</v>
      </c>
      <c r="G119" s="11" t="s">
        <v>19</v>
      </c>
      <c r="H119" s="6">
        <v>44501</v>
      </c>
      <c r="I119" s="7" t="s">
        <v>27</v>
      </c>
      <c r="J119" s="9">
        <f>'[1]Chla per area '!AH122</f>
        <v>2.6296385869565229</v>
      </c>
      <c r="K119" s="9">
        <f>'[1]Chla per area '!AI122</f>
        <v>7.2715570652173911</v>
      </c>
      <c r="L119" s="9">
        <f>'[1]Zoox Counts'!Z79</f>
        <v>0.35797101449275365</v>
      </c>
      <c r="M119" s="9">
        <f t="shared" si="7"/>
        <v>9.9011956521739144</v>
      </c>
    </row>
    <row r="120" spans="1:13" x14ac:dyDescent="0.3">
      <c r="A120" s="3" t="s">
        <v>20</v>
      </c>
      <c r="B120" s="3">
        <v>10</v>
      </c>
      <c r="C120" s="4">
        <v>10</v>
      </c>
      <c r="D120" s="3" t="str">
        <f t="shared" si="5"/>
        <v>Santa Martha reef</v>
      </c>
      <c r="E120" s="3" t="s">
        <v>18</v>
      </c>
      <c r="F120" s="3" t="s">
        <v>15</v>
      </c>
      <c r="G120" s="11" t="s">
        <v>19</v>
      </c>
      <c r="H120" s="6">
        <v>44501</v>
      </c>
      <c r="I120" s="7" t="s">
        <v>27</v>
      </c>
      <c r="J120" s="9">
        <f>'[1]Chla per area '!AH123</f>
        <v>0.26926396276595738</v>
      </c>
      <c r="K120" s="9">
        <f>'[1]Chla per area '!AI123</f>
        <v>10.787261968085105</v>
      </c>
      <c r="L120" s="9">
        <f>'[1]Zoox Counts'!Z80</f>
        <v>0.62021276595744679</v>
      </c>
      <c r="M120" s="9">
        <f t="shared" si="7"/>
        <v>11.056525930851063</v>
      </c>
    </row>
    <row r="121" spans="1:13" x14ac:dyDescent="0.3">
      <c r="A121" s="3" t="s">
        <v>20</v>
      </c>
      <c r="B121" s="3">
        <v>18</v>
      </c>
      <c r="C121" s="4">
        <v>18</v>
      </c>
      <c r="D121" s="3" t="str">
        <f t="shared" si="5"/>
        <v>Santa Martha reef</v>
      </c>
      <c r="E121" s="3" t="s">
        <v>18</v>
      </c>
      <c r="F121" s="3" t="s">
        <v>15</v>
      </c>
      <c r="G121" s="11" t="s">
        <v>19</v>
      </c>
      <c r="H121" s="6">
        <v>44501</v>
      </c>
      <c r="I121" s="7" t="s">
        <v>27</v>
      </c>
      <c r="J121" s="9">
        <f>'[1]Chla per area '!AH124</f>
        <v>0.48179593373493995</v>
      </c>
      <c r="K121" s="9">
        <f>'[1]Chla per area '!AI124</f>
        <v>5.7504329819277098</v>
      </c>
      <c r="L121" s="9">
        <f>'[1]Zoox Counts'!Z81</f>
        <v>0.74397590361445776</v>
      </c>
      <c r="M121" s="9">
        <f t="shared" si="7"/>
        <v>6.2322289156626498</v>
      </c>
    </row>
    <row r="122" spans="1:13" x14ac:dyDescent="0.3">
      <c r="A122" s="3" t="s">
        <v>20</v>
      </c>
      <c r="B122" s="3">
        <v>9</v>
      </c>
      <c r="C122" s="4">
        <v>29</v>
      </c>
      <c r="D122" s="3" t="str">
        <f t="shared" si="5"/>
        <v>Spaanse Water bay</v>
      </c>
      <c r="E122" s="3" t="s">
        <v>21</v>
      </c>
      <c r="F122" s="3" t="s">
        <v>22</v>
      </c>
      <c r="G122" s="11" t="s">
        <v>16</v>
      </c>
      <c r="H122" s="6">
        <v>44501</v>
      </c>
      <c r="I122" s="7" t="s">
        <v>27</v>
      </c>
      <c r="J122" s="9">
        <f>'[1]Chla per area '!AH105</f>
        <v>2.1779799999999998</v>
      </c>
      <c r="K122" s="9">
        <f>'[1]Chla per area '!AI105</f>
        <v>3.0190533333333334</v>
      </c>
      <c r="L122" s="9">
        <f>AVERAGE('[1]Zoox Counts'!Z82:Z83)</f>
        <v>0.86333333333333329</v>
      </c>
      <c r="M122" s="9">
        <f t="shared" si="7"/>
        <v>5.1970333333333336</v>
      </c>
    </row>
    <row r="123" spans="1:13" x14ac:dyDescent="0.3">
      <c r="A123" s="3" t="s">
        <v>20</v>
      </c>
      <c r="B123" s="3">
        <v>21</v>
      </c>
      <c r="C123" s="4">
        <v>21</v>
      </c>
      <c r="D123" s="3" t="str">
        <f t="shared" si="5"/>
        <v>Spaanse Water bay</v>
      </c>
      <c r="E123" s="3" t="s">
        <v>21</v>
      </c>
      <c r="F123" s="3" t="s">
        <v>22</v>
      </c>
      <c r="G123" s="11" t="s">
        <v>16</v>
      </c>
      <c r="H123" s="6">
        <v>44501</v>
      </c>
      <c r="I123" s="7" t="s">
        <v>27</v>
      </c>
      <c r="J123" s="9">
        <f>'[1]Chla per area '!AH106</f>
        <v>2.291763068181818</v>
      </c>
      <c r="K123" s="9">
        <f>'[1]Chla per area '!AI106</f>
        <v>11.269472727272728</v>
      </c>
      <c r="L123" s="9">
        <f>'[1]Zoox Counts'!Z84</f>
        <v>0.94272727272727264</v>
      </c>
      <c r="M123" s="9">
        <f t="shared" si="7"/>
        <v>13.561235795454547</v>
      </c>
    </row>
    <row r="124" spans="1:13" x14ac:dyDescent="0.3">
      <c r="A124" s="3" t="s">
        <v>20</v>
      </c>
      <c r="B124" s="3">
        <v>24</v>
      </c>
      <c r="C124" s="4">
        <v>24</v>
      </c>
      <c r="D124" s="3" t="str">
        <f t="shared" si="5"/>
        <v>Spaanse Water bay</v>
      </c>
      <c r="E124" s="3" t="s">
        <v>21</v>
      </c>
      <c r="F124" s="3" t="s">
        <v>22</v>
      </c>
      <c r="G124" s="11" t="s">
        <v>16</v>
      </c>
      <c r="H124" s="6">
        <v>44501</v>
      </c>
      <c r="I124" s="7" t="s">
        <v>27</v>
      </c>
      <c r="J124" s="9">
        <f>'[1]Chla per area '!AH107</f>
        <v>-1.0683960459183675</v>
      </c>
      <c r="K124" s="9">
        <f>'[1]Chla per area '!AI107</f>
        <v>6.6306568877551024</v>
      </c>
      <c r="L124" s="9">
        <f>'[1]Zoox Counts'!Z85</f>
        <v>0.67346938775510201</v>
      </c>
      <c r="M124" s="9"/>
    </row>
    <row r="125" spans="1:13" x14ac:dyDescent="0.3">
      <c r="A125" s="3" t="s">
        <v>20</v>
      </c>
      <c r="B125" s="3">
        <v>34</v>
      </c>
      <c r="C125" s="4">
        <v>34</v>
      </c>
      <c r="D125" s="3" t="str">
        <f t="shared" si="5"/>
        <v>Spaanse Water bay</v>
      </c>
      <c r="E125" s="3" t="s">
        <v>21</v>
      </c>
      <c r="F125" s="3" t="s">
        <v>22</v>
      </c>
      <c r="G125" s="11" t="s">
        <v>16</v>
      </c>
      <c r="H125" s="6">
        <v>44501</v>
      </c>
      <c r="I125" s="7" t="s">
        <v>27</v>
      </c>
      <c r="J125" s="9">
        <f>'[1]Chla per area '!AH108</f>
        <v>-2.2459151785714289</v>
      </c>
      <c r="K125" s="9">
        <f>'[1]Chla per area '!AI108</f>
        <v>6.1809757653061217</v>
      </c>
      <c r="L125" s="9">
        <f>'[1]Zoox Counts'!Z86</f>
        <v>0.28061224489795916</v>
      </c>
      <c r="M125" s="9"/>
    </row>
    <row r="126" spans="1:13" x14ac:dyDescent="0.3">
      <c r="A126" s="3" t="s">
        <v>20</v>
      </c>
      <c r="B126" s="3">
        <v>56</v>
      </c>
      <c r="C126" s="4">
        <v>56</v>
      </c>
      <c r="D126" s="3" t="str">
        <f t="shared" si="5"/>
        <v>Spaanse Water bay</v>
      </c>
      <c r="E126" s="3" t="s">
        <v>21</v>
      </c>
      <c r="F126" s="3" t="s">
        <v>22</v>
      </c>
      <c r="G126" s="11" t="s">
        <v>16</v>
      </c>
      <c r="H126" s="6">
        <v>44501</v>
      </c>
      <c r="I126" s="7" t="s">
        <v>27</v>
      </c>
      <c r="J126" s="9">
        <f>'[1]Chla per area '!AH109</f>
        <v>4.1133062499999999</v>
      </c>
      <c r="K126" s="9">
        <f>'[1]Chla per area '!AI109</f>
        <v>8.5659134469696951</v>
      </c>
      <c r="L126" s="9">
        <f>'[1]Zoox Counts'!Z87</f>
        <v>0.84106060606060595</v>
      </c>
      <c r="M126" s="9">
        <f t="shared" ref="M126:M135" si="8">J126+K126</f>
        <v>12.679219696969696</v>
      </c>
    </row>
    <row r="127" spans="1:13" x14ac:dyDescent="0.3">
      <c r="A127" s="3" t="s">
        <v>20</v>
      </c>
      <c r="B127" s="3">
        <v>75</v>
      </c>
      <c r="C127" s="4">
        <v>75</v>
      </c>
      <c r="D127" s="3" t="str">
        <f t="shared" si="5"/>
        <v>Spaanse Water bay</v>
      </c>
      <c r="E127" s="3" t="s">
        <v>21</v>
      </c>
      <c r="F127" s="3" t="s">
        <v>22</v>
      </c>
      <c r="G127" s="11" t="s">
        <v>16</v>
      </c>
      <c r="H127" s="6">
        <v>44501</v>
      </c>
      <c r="I127" s="7" t="s">
        <v>27</v>
      </c>
      <c r="J127" s="9">
        <f>'[1]Chla per area '!AH110</f>
        <v>3.1353107142857146</v>
      </c>
      <c r="K127" s="9">
        <f>'[1]Chla per area '!AI110</f>
        <v>8.3824526785714291</v>
      </c>
      <c r="L127" s="9">
        <f>'[1]Zoox Counts'!Z88</f>
        <v>1.250396825396825</v>
      </c>
      <c r="M127" s="9">
        <f t="shared" si="8"/>
        <v>11.517763392857145</v>
      </c>
    </row>
    <row r="128" spans="1:13" x14ac:dyDescent="0.3">
      <c r="A128" s="3" t="s">
        <v>20</v>
      </c>
      <c r="B128" s="3">
        <v>80</v>
      </c>
      <c r="C128" s="4">
        <v>80</v>
      </c>
      <c r="D128" s="3" t="str">
        <f t="shared" si="5"/>
        <v>Spaanse Water bay</v>
      </c>
      <c r="E128" s="3" t="s">
        <v>21</v>
      </c>
      <c r="F128" s="3" t="s">
        <v>22</v>
      </c>
      <c r="G128" s="11" t="s">
        <v>16</v>
      </c>
      <c r="H128" s="6">
        <v>44501</v>
      </c>
      <c r="I128" s="7" t="s">
        <v>27</v>
      </c>
      <c r="J128" s="9">
        <f>'[1]Chla per area '!AH111</f>
        <v>5.3914083333333336</v>
      </c>
      <c r="K128" s="9">
        <f>'[1]Chla per area '!AI111</f>
        <v>13.707088194444442</v>
      </c>
      <c r="L128" s="9">
        <f>'[1]Zoox Counts'!Z89</f>
        <v>0.59499999999999997</v>
      </c>
      <c r="M128" s="9">
        <f t="shared" si="8"/>
        <v>19.098496527777776</v>
      </c>
    </row>
    <row r="129" spans="1:13" x14ac:dyDescent="0.3">
      <c r="A129" s="3" t="s">
        <v>20</v>
      </c>
      <c r="B129" s="3">
        <v>84</v>
      </c>
      <c r="C129" s="4">
        <v>84</v>
      </c>
      <c r="D129" s="3" t="str">
        <f t="shared" si="5"/>
        <v>Spaanse Water bay</v>
      </c>
      <c r="E129" s="3" t="s">
        <v>21</v>
      </c>
      <c r="F129" s="3" t="s">
        <v>22</v>
      </c>
      <c r="G129" s="11" t="s">
        <v>16</v>
      </c>
      <c r="H129" s="6">
        <v>44501</v>
      </c>
      <c r="I129" s="7" t="s">
        <v>27</v>
      </c>
      <c r="J129" s="9">
        <f>'[1]Chla per area '!AH112</f>
        <v>4.0736249999999989</v>
      </c>
      <c r="K129" s="9">
        <f>'[1]Chla per area '!AI112</f>
        <v>9.6319052419354829</v>
      </c>
      <c r="L129" s="9">
        <f>'[1]Zoox Counts'!Z90</f>
        <v>0.63064516129032255</v>
      </c>
      <c r="M129" s="9">
        <f t="shared" si="8"/>
        <v>13.705530241935481</v>
      </c>
    </row>
    <row r="130" spans="1:13" x14ac:dyDescent="0.3">
      <c r="A130" s="3" t="s">
        <v>20</v>
      </c>
      <c r="B130" s="3">
        <v>91</v>
      </c>
      <c r="C130" s="4">
        <v>91</v>
      </c>
      <c r="D130" s="3" t="str">
        <f t="shared" ref="D130:D193" si="9">_xlfn.CONCAT(F130," ",G130)</f>
        <v>Spaanse Water bay</v>
      </c>
      <c r="E130" s="3" t="s">
        <v>21</v>
      </c>
      <c r="F130" s="3" t="s">
        <v>22</v>
      </c>
      <c r="G130" s="11" t="s">
        <v>16</v>
      </c>
      <c r="H130" s="6">
        <v>44501</v>
      </c>
      <c r="I130" s="7" t="s">
        <v>27</v>
      </c>
      <c r="J130" s="9">
        <f>'[1]Chla per area '!AH113</f>
        <v>6.1306781249999993</v>
      </c>
      <c r="K130" s="9">
        <f>'[1]Chla per area '!AI113</f>
        <v>17.364290625000002</v>
      </c>
      <c r="L130" s="9">
        <f>'[1]Zoox Counts'!Z91</f>
        <v>0.90749999999999997</v>
      </c>
      <c r="M130" s="9">
        <f t="shared" si="8"/>
        <v>23.494968750000002</v>
      </c>
    </row>
    <row r="131" spans="1:13" x14ac:dyDescent="0.3">
      <c r="A131" s="3" t="s">
        <v>20</v>
      </c>
      <c r="B131" s="3">
        <v>98</v>
      </c>
      <c r="C131" s="4">
        <v>98</v>
      </c>
      <c r="D131" s="3" t="str">
        <f t="shared" si="9"/>
        <v>Spaanse Water bay</v>
      </c>
      <c r="E131" s="3" t="s">
        <v>21</v>
      </c>
      <c r="F131" s="3" t="s">
        <v>22</v>
      </c>
      <c r="G131" s="11" t="s">
        <v>16</v>
      </c>
      <c r="H131" s="6">
        <v>44501</v>
      </c>
      <c r="I131" s="7" t="s">
        <v>27</v>
      </c>
      <c r="J131" s="9">
        <f>'[1]Chla per area '!AH114</f>
        <v>5.8463301136363635</v>
      </c>
      <c r="K131" s="9">
        <f>'[1]Chla per area '!AI114</f>
        <v>15.628442613636366</v>
      </c>
      <c r="L131" s="9">
        <f>'[1]Zoox Counts'!Z92</f>
        <v>1.0443939393939392</v>
      </c>
      <c r="M131" s="9">
        <f t="shared" si="8"/>
        <v>21.474772727272729</v>
      </c>
    </row>
    <row r="132" spans="1:13" x14ac:dyDescent="0.3">
      <c r="A132" s="3" t="s">
        <v>24</v>
      </c>
      <c r="B132" s="3">
        <v>7</v>
      </c>
      <c r="C132" s="4">
        <v>7</v>
      </c>
      <c r="D132" s="3" t="str">
        <f t="shared" si="9"/>
        <v>Spaanse Water reef</v>
      </c>
      <c r="E132" s="12" t="s">
        <v>25</v>
      </c>
      <c r="F132" s="3" t="s">
        <v>22</v>
      </c>
      <c r="G132" s="5" t="s">
        <v>19</v>
      </c>
      <c r="H132" s="6">
        <v>44501</v>
      </c>
      <c r="I132" s="7" t="s">
        <v>27</v>
      </c>
      <c r="J132" s="9">
        <f>'[1]Chla per area '!AH7</f>
        <v>2.3731071428571435</v>
      </c>
      <c r="K132" s="9">
        <f>'[1]Chla per area '!AI7</f>
        <v>4.319571428571428</v>
      </c>
      <c r="L132" s="9">
        <f>'[1]Zoox Counts'!Z93</f>
        <v>6.6666666666666652E-2</v>
      </c>
      <c r="M132" s="9">
        <f t="shared" si="8"/>
        <v>6.692678571428571</v>
      </c>
    </row>
    <row r="133" spans="1:13" x14ac:dyDescent="0.3">
      <c r="A133" s="3" t="s">
        <v>24</v>
      </c>
      <c r="B133" s="3">
        <v>12</v>
      </c>
      <c r="C133" s="4">
        <v>12</v>
      </c>
      <c r="D133" s="3" t="str">
        <f t="shared" si="9"/>
        <v>Spaanse Water reef</v>
      </c>
      <c r="E133" s="12" t="s">
        <v>25</v>
      </c>
      <c r="F133" s="3" t="s">
        <v>22</v>
      </c>
      <c r="G133" s="5" t="s">
        <v>19</v>
      </c>
      <c r="H133" s="6">
        <v>44501</v>
      </c>
      <c r="I133" s="7" t="s">
        <v>27</v>
      </c>
      <c r="J133" s="9">
        <f>'[1]Chla per area '!AH8</f>
        <v>1.5633311170212767</v>
      </c>
      <c r="K133" s="9">
        <f>'[1]Chla per area '!AI8</f>
        <v>13.653091755319153</v>
      </c>
      <c r="L133" s="9">
        <f>'[1]Zoox Counts'!Z94</f>
        <v>1.0904255319148934</v>
      </c>
      <c r="M133" s="9">
        <f t="shared" si="8"/>
        <v>15.216422872340429</v>
      </c>
    </row>
    <row r="134" spans="1:13" x14ac:dyDescent="0.3">
      <c r="A134" s="3" t="s">
        <v>24</v>
      </c>
      <c r="B134" s="3">
        <v>25</v>
      </c>
      <c r="C134" s="4">
        <v>25</v>
      </c>
      <c r="D134" s="3" t="str">
        <f t="shared" si="9"/>
        <v>Spaanse Water reef</v>
      </c>
      <c r="E134" s="12" t="s">
        <v>25</v>
      </c>
      <c r="F134" s="3" t="s">
        <v>22</v>
      </c>
      <c r="G134" s="5" t="s">
        <v>19</v>
      </c>
      <c r="H134" s="6">
        <v>44501</v>
      </c>
      <c r="I134" s="7" t="s">
        <v>27</v>
      </c>
      <c r="J134" s="9">
        <f>'[1]Chla per area '!AH9</f>
        <v>3.6196187500000003</v>
      </c>
      <c r="K134" s="9">
        <f>'[1]Chla per area '!AI9</f>
        <v>8.3919437499999976</v>
      </c>
      <c r="L134" s="9">
        <f>'[1]Zoox Counts'!Z95</f>
        <v>0.54777777777777759</v>
      </c>
      <c r="M134" s="9">
        <f t="shared" si="8"/>
        <v>12.011562499999998</v>
      </c>
    </row>
    <row r="135" spans="1:13" x14ac:dyDescent="0.3">
      <c r="A135" s="3" t="s">
        <v>24</v>
      </c>
      <c r="B135" s="3">
        <v>38</v>
      </c>
      <c r="C135" s="4">
        <v>38</v>
      </c>
      <c r="D135" s="3" t="str">
        <f t="shared" si="9"/>
        <v>Spaanse Water reef</v>
      </c>
      <c r="E135" s="12" t="s">
        <v>25</v>
      </c>
      <c r="F135" s="3" t="s">
        <v>22</v>
      </c>
      <c r="G135" s="5" t="s">
        <v>19</v>
      </c>
      <c r="H135" s="6">
        <v>44501</v>
      </c>
      <c r="I135" s="7" t="s">
        <v>27</v>
      </c>
      <c r="J135" s="9">
        <f>'[1]Chla per area '!AH10</f>
        <v>0.23053977272727305</v>
      </c>
      <c r="K135" s="9">
        <f>'[1]Chla per area '!AI10</f>
        <v>8.2932528409090924</v>
      </c>
      <c r="L135" s="9">
        <f>'[1]Zoox Counts'!Z96</f>
        <v>0.44507575757575751</v>
      </c>
      <c r="M135" s="9">
        <f t="shared" si="8"/>
        <v>8.5237926136363651</v>
      </c>
    </row>
    <row r="136" spans="1:13" x14ac:dyDescent="0.3">
      <c r="A136" s="3" t="s">
        <v>24</v>
      </c>
      <c r="B136" s="3">
        <v>45</v>
      </c>
      <c r="C136" s="4">
        <v>45</v>
      </c>
      <c r="D136" s="3" t="str">
        <f t="shared" si="9"/>
        <v>Spaanse Water reef</v>
      </c>
      <c r="E136" s="12" t="s">
        <v>25</v>
      </c>
      <c r="F136" s="3" t="s">
        <v>22</v>
      </c>
      <c r="G136" s="5" t="s">
        <v>19</v>
      </c>
      <c r="H136" s="6">
        <v>44501</v>
      </c>
      <c r="I136" s="7" t="s">
        <v>27</v>
      </c>
      <c r="J136" s="9">
        <f>'[1]Chla per area '!AH11</f>
        <v>-8.5131159420289954E-2</v>
      </c>
      <c r="K136" s="9">
        <f>'[1]Chla per area '!AI11</f>
        <v>3.6176456521739135</v>
      </c>
      <c r="L136" s="9">
        <f>'[1]Zoox Counts'!Z97</f>
        <v>0.59347826086956512</v>
      </c>
      <c r="M136" s="9"/>
    </row>
    <row r="137" spans="1:13" x14ac:dyDescent="0.3">
      <c r="A137" s="3" t="s">
        <v>24</v>
      </c>
      <c r="B137" s="3">
        <v>53</v>
      </c>
      <c r="C137" s="4">
        <v>53</v>
      </c>
      <c r="D137" s="3" t="str">
        <f t="shared" si="9"/>
        <v>Spaanse Water reef</v>
      </c>
      <c r="E137" s="12" t="s">
        <v>25</v>
      </c>
      <c r="F137" s="3" t="s">
        <v>22</v>
      </c>
      <c r="G137" s="5" t="s">
        <v>19</v>
      </c>
      <c r="H137" s="6">
        <v>44501</v>
      </c>
      <c r="I137" s="7" t="s">
        <v>27</v>
      </c>
      <c r="J137" s="9">
        <f>'[1]Chla per area '!AH12</f>
        <v>3.6363031914893624</v>
      </c>
      <c r="K137" s="9">
        <f>'[1]Chla per area '!AI12</f>
        <v>8.8144946808510642</v>
      </c>
      <c r="L137" s="9">
        <f>'[1]Zoox Counts'!Z98</f>
        <v>0.5407801418439715</v>
      </c>
      <c r="M137" s="9">
        <f t="shared" ref="M137:M157" si="10">J137+K137</f>
        <v>12.450797872340427</v>
      </c>
    </row>
    <row r="138" spans="1:13" x14ac:dyDescent="0.3">
      <c r="A138" s="3" t="s">
        <v>24</v>
      </c>
      <c r="B138" s="3">
        <v>69</v>
      </c>
      <c r="C138" s="4">
        <v>69</v>
      </c>
      <c r="D138" s="3" t="str">
        <f t="shared" si="9"/>
        <v>Spaanse Water reef</v>
      </c>
      <c r="E138" s="12" t="s">
        <v>25</v>
      </c>
      <c r="F138" s="3" t="s">
        <v>22</v>
      </c>
      <c r="G138" s="5" t="s">
        <v>19</v>
      </c>
      <c r="H138" s="6">
        <v>44501</v>
      </c>
      <c r="I138" s="7" t="s">
        <v>27</v>
      </c>
      <c r="J138" s="9">
        <f>'[1]Chla per area '!AH13</f>
        <v>3.0307560483870963</v>
      </c>
      <c r="K138" s="9">
        <f>'[1]Chla per area '!AI13</f>
        <v>6.5439667338709668</v>
      </c>
      <c r="L138" s="9">
        <f>'[1]Zoox Counts'!Z99</f>
        <v>0.83870967741935476</v>
      </c>
      <c r="M138" s="9">
        <f t="shared" si="10"/>
        <v>9.5747227822580641</v>
      </c>
    </row>
    <row r="139" spans="1:13" x14ac:dyDescent="0.3">
      <c r="A139" s="3" t="s">
        <v>24</v>
      </c>
      <c r="B139" s="3">
        <v>85</v>
      </c>
      <c r="C139" s="4">
        <v>85</v>
      </c>
      <c r="D139" s="3" t="str">
        <f t="shared" si="9"/>
        <v>Spaanse Water reef</v>
      </c>
      <c r="E139" s="12" t="s">
        <v>25</v>
      </c>
      <c r="F139" s="3" t="s">
        <v>22</v>
      </c>
      <c r="G139" s="5" t="s">
        <v>19</v>
      </c>
      <c r="H139" s="6">
        <v>44501</v>
      </c>
      <c r="I139" s="7" t="s">
        <v>27</v>
      </c>
      <c r="J139" s="9">
        <f>'[1]Chla per area '!AH14</f>
        <v>3.323603723404255</v>
      </c>
      <c r="K139" s="9">
        <f>'[1]Chla per area '!AI14</f>
        <v>6.6093528368794328</v>
      </c>
      <c r="L139" s="9">
        <f>'[1]Zoox Counts'!Z100</f>
        <v>0.41666666666666663</v>
      </c>
      <c r="M139" s="9">
        <f t="shared" si="10"/>
        <v>9.9329565602836887</v>
      </c>
    </row>
    <row r="140" spans="1:13" x14ac:dyDescent="0.3">
      <c r="A140" s="3" t="s">
        <v>24</v>
      </c>
      <c r="B140" s="3">
        <v>96</v>
      </c>
      <c r="C140" s="4">
        <v>96</v>
      </c>
      <c r="D140" s="3" t="str">
        <f t="shared" si="9"/>
        <v>Spaanse Water reef</v>
      </c>
      <c r="E140" s="12" t="s">
        <v>25</v>
      </c>
      <c r="F140" s="3" t="s">
        <v>22</v>
      </c>
      <c r="G140" s="5" t="s">
        <v>19</v>
      </c>
      <c r="H140" s="6">
        <v>44501</v>
      </c>
      <c r="I140" s="7" t="s">
        <v>27</v>
      </c>
      <c r="J140" s="9">
        <f>'[1]Chla per area '!AH15</f>
        <v>2.5561931818181822</v>
      </c>
      <c r="K140" s="9">
        <f>'[1]Chla per area '!AI15</f>
        <v>3.5491414141414142</v>
      </c>
      <c r="L140" s="9">
        <f>'[1]Zoox Counts'!Z101</f>
        <v>0.26515151515151508</v>
      </c>
      <c r="M140" s="9">
        <f t="shared" si="10"/>
        <v>6.1053345959595964</v>
      </c>
    </row>
    <row r="141" spans="1:13" x14ac:dyDescent="0.3">
      <c r="A141" s="3" t="s">
        <v>24</v>
      </c>
      <c r="B141" s="3">
        <v>97</v>
      </c>
      <c r="C141" s="4">
        <v>97</v>
      </c>
      <c r="D141" s="3" t="str">
        <f t="shared" si="9"/>
        <v>Spaanse Water reef</v>
      </c>
      <c r="E141" s="12" t="s">
        <v>25</v>
      </c>
      <c r="F141" s="3" t="s">
        <v>22</v>
      </c>
      <c r="G141" s="5" t="s">
        <v>19</v>
      </c>
      <c r="H141" s="6">
        <v>44501</v>
      </c>
      <c r="I141" s="7" t="s">
        <v>27</v>
      </c>
      <c r="J141" s="9">
        <f>'[1]Chla per area '!AH16</f>
        <v>0.13952180232558098</v>
      </c>
      <c r="K141" s="9">
        <f>'[1]Chla per area '!AI16</f>
        <v>5.2887594476744191</v>
      </c>
      <c r="L141" s="9">
        <f>'[1]Zoox Counts'!Z102</f>
        <v>0.84515503875969</v>
      </c>
      <c r="M141" s="9">
        <f t="shared" si="10"/>
        <v>5.4282812500000004</v>
      </c>
    </row>
    <row r="142" spans="1:13" x14ac:dyDescent="0.3">
      <c r="A142" s="3" t="s">
        <v>24</v>
      </c>
      <c r="B142" s="3">
        <v>8</v>
      </c>
      <c r="C142" s="4">
        <v>8</v>
      </c>
      <c r="D142" s="3" t="str">
        <f t="shared" si="9"/>
        <v>Santa Martha bay</v>
      </c>
      <c r="E142" s="3" t="s">
        <v>14</v>
      </c>
      <c r="F142" s="12" t="s">
        <v>15</v>
      </c>
      <c r="G142" s="5" t="s">
        <v>16</v>
      </c>
      <c r="H142" s="6">
        <v>44501</v>
      </c>
      <c r="I142" s="7" t="s">
        <v>27</v>
      </c>
      <c r="J142" s="9">
        <f>'[1]Chla per area '!AH38</f>
        <v>2.771264204545453</v>
      </c>
      <c r="K142" s="9">
        <f>'[1]Chla per area '!AI38</f>
        <v>11.244393939393936</v>
      </c>
      <c r="L142" s="9">
        <f>'[1]Zoox Counts'!Z103</f>
        <v>0.39166666666666661</v>
      </c>
      <c r="M142" s="9">
        <f t="shared" si="10"/>
        <v>14.015658143939389</v>
      </c>
    </row>
    <row r="143" spans="1:13" x14ac:dyDescent="0.3">
      <c r="A143" s="3" t="s">
        <v>24</v>
      </c>
      <c r="B143" s="3">
        <v>28</v>
      </c>
      <c r="C143" s="4">
        <v>28</v>
      </c>
      <c r="D143" s="3" t="str">
        <f t="shared" si="9"/>
        <v>Santa Martha bay</v>
      </c>
      <c r="E143" s="3" t="s">
        <v>14</v>
      </c>
      <c r="F143" s="12" t="s">
        <v>15</v>
      </c>
      <c r="G143" s="5" t="s">
        <v>16</v>
      </c>
      <c r="H143" s="6">
        <v>44501</v>
      </c>
      <c r="I143" s="7" t="s">
        <v>27</v>
      </c>
      <c r="J143" s="9">
        <f>'[1]Chla per area '!AH39</f>
        <v>0.7931790740740734</v>
      </c>
      <c r="K143" s="9">
        <f>'[1]Chla per area '!AI39</f>
        <v>5.0894610493827166</v>
      </c>
      <c r="L143" s="9">
        <f>'[1]Zoox Counts'!Z104</f>
        <v>0.16055555555555553</v>
      </c>
      <c r="M143" s="9">
        <f t="shared" si="10"/>
        <v>5.88264012345679</v>
      </c>
    </row>
    <row r="144" spans="1:13" x14ac:dyDescent="0.3">
      <c r="A144" s="3" t="s">
        <v>24</v>
      </c>
      <c r="B144" s="3">
        <v>33</v>
      </c>
      <c r="C144" s="4">
        <v>33</v>
      </c>
      <c r="D144" s="3" t="str">
        <f t="shared" si="9"/>
        <v>Santa Martha bay</v>
      </c>
      <c r="E144" s="3" t="s">
        <v>14</v>
      </c>
      <c r="F144" s="12" t="s">
        <v>15</v>
      </c>
      <c r="G144" s="5" t="s">
        <v>16</v>
      </c>
      <c r="H144" s="6">
        <v>44501</v>
      </c>
      <c r="I144" s="7" t="s">
        <v>27</v>
      </c>
      <c r="J144" s="9">
        <f>'[1]Chla per area '!AH40</f>
        <v>3.8227806122448986</v>
      </c>
      <c r="K144" s="9">
        <f>'[1]Chla per area '!AI40</f>
        <v>6.077394770408163</v>
      </c>
      <c r="L144" s="9">
        <f>'[1]Zoox Counts'!Z105</f>
        <v>0.43962585034013596</v>
      </c>
      <c r="M144" s="9">
        <f t="shared" si="10"/>
        <v>9.9001753826530621</v>
      </c>
    </row>
    <row r="145" spans="1:13" x14ac:dyDescent="0.3">
      <c r="A145" s="3" t="s">
        <v>24</v>
      </c>
      <c r="B145" s="3">
        <v>35</v>
      </c>
      <c r="C145" s="4">
        <v>35</v>
      </c>
      <c r="D145" s="3" t="str">
        <f t="shared" si="9"/>
        <v>Santa Martha bay</v>
      </c>
      <c r="E145" s="3" t="s">
        <v>14</v>
      </c>
      <c r="F145" s="12" t="s">
        <v>15</v>
      </c>
      <c r="G145" s="5" t="s">
        <v>16</v>
      </c>
      <c r="H145" s="6">
        <v>44501</v>
      </c>
      <c r="I145" s="7" t="s">
        <v>27</v>
      </c>
      <c r="J145" s="9">
        <f>'[1]Chla per area '!AH41</f>
        <v>2.5045099431818185</v>
      </c>
      <c r="K145" s="9">
        <f>'[1]Chla per area '!AI41</f>
        <v>5.9432883522727273</v>
      </c>
      <c r="L145" s="9">
        <f>'[1]Zoox Counts'!Z106</f>
        <v>0.2178030303030303</v>
      </c>
      <c r="M145" s="9">
        <f t="shared" si="10"/>
        <v>8.4477982954545467</v>
      </c>
    </row>
    <row r="146" spans="1:13" x14ac:dyDescent="0.3">
      <c r="A146" s="3" t="s">
        <v>24</v>
      </c>
      <c r="B146" s="3">
        <v>37</v>
      </c>
      <c r="C146" s="4">
        <v>37</v>
      </c>
      <c r="D146" s="3" t="str">
        <f t="shared" si="9"/>
        <v>Santa Martha bay</v>
      </c>
      <c r="E146" s="3" t="s">
        <v>14</v>
      </c>
      <c r="F146" s="12" t="s">
        <v>15</v>
      </c>
      <c r="G146" s="5" t="s">
        <v>16</v>
      </c>
      <c r="H146" s="6">
        <v>44501</v>
      </c>
      <c r="I146" s="7" t="s">
        <v>27</v>
      </c>
      <c r="J146" s="9">
        <f>'[1]Chla per area '!AH42</f>
        <v>3.1719414893617022</v>
      </c>
      <c r="K146" s="9">
        <f>'[1]Chla per area '!AI42</f>
        <v>6.336369680851063</v>
      </c>
      <c r="L146" s="9">
        <f>'[1]Zoox Counts'!Z107</f>
        <v>0.46099290780141838</v>
      </c>
      <c r="M146" s="9">
        <f t="shared" si="10"/>
        <v>9.5083111702127656</v>
      </c>
    </row>
    <row r="147" spans="1:13" x14ac:dyDescent="0.3">
      <c r="A147" s="3" t="s">
        <v>24</v>
      </c>
      <c r="B147" s="3">
        <v>39</v>
      </c>
      <c r="C147" s="4">
        <v>39</v>
      </c>
      <c r="D147" s="3" t="str">
        <f t="shared" si="9"/>
        <v>Santa Martha bay</v>
      </c>
      <c r="E147" s="3" t="s">
        <v>14</v>
      </c>
      <c r="F147" s="12" t="s">
        <v>15</v>
      </c>
      <c r="G147" s="5" t="s">
        <v>16</v>
      </c>
      <c r="H147" s="6">
        <v>44501</v>
      </c>
      <c r="I147" s="7" t="s">
        <v>27</v>
      </c>
      <c r="J147" s="9">
        <f>'[1]Chla per area '!AH43</f>
        <v>0.42736309523809524</v>
      </c>
      <c r="K147" s="9">
        <f>'[1]Chla per area '!AI43</f>
        <v>1.4259404761904764</v>
      </c>
      <c r="L147" s="9">
        <f>'[1]Zoox Counts'!Z108</f>
        <v>0.25255102040816324</v>
      </c>
      <c r="M147" s="9">
        <f t="shared" si="10"/>
        <v>1.8533035714285715</v>
      </c>
    </row>
    <row r="148" spans="1:13" x14ac:dyDescent="0.3">
      <c r="A148" s="3" t="s">
        <v>24</v>
      </c>
      <c r="B148" s="3">
        <v>44</v>
      </c>
      <c r="C148" s="4">
        <v>44</v>
      </c>
      <c r="D148" s="3" t="str">
        <f t="shared" si="9"/>
        <v>Santa Martha bay</v>
      </c>
      <c r="E148" s="3" t="s">
        <v>14</v>
      </c>
      <c r="F148" s="12" t="s">
        <v>15</v>
      </c>
      <c r="G148" s="5" t="s">
        <v>16</v>
      </c>
      <c r="H148" s="6">
        <v>44501</v>
      </c>
      <c r="I148" s="7" t="s">
        <v>27</v>
      </c>
      <c r="J148" s="9">
        <f>'[1]Chla per area '!AH44</f>
        <v>1.8526977777777784</v>
      </c>
      <c r="K148" s="9">
        <f>'[1]Chla per area '!AI44</f>
        <v>3.681132777777778</v>
      </c>
      <c r="L148" s="9">
        <f>'[1]Zoox Counts'!Z109</f>
        <v>0.43444444444444441</v>
      </c>
      <c r="M148" s="9">
        <f t="shared" si="10"/>
        <v>5.5338305555555563</v>
      </c>
    </row>
    <row r="149" spans="1:13" x14ac:dyDescent="0.3">
      <c r="A149" s="3" t="s">
        <v>24</v>
      </c>
      <c r="B149" s="3">
        <v>70</v>
      </c>
      <c r="C149" s="4">
        <v>70</v>
      </c>
      <c r="D149" s="3" t="str">
        <f t="shared" si="9"/>
        <v>Santa Martha bay</v>
      </c>
      <c r="E149" s="3" t="s">
        <v>14</v>
      </c>
      <c r="F149" s="12" t="s">
        <v>15</v>
      </c>
      <c r="G149" s="5" t="s">
        <v>16</v>
      </c>
      <c r="H149" s="6">
        <v>44501</v>
      </c>
      <c r="I149" s="7" t="s">
        <v>27</v>
      </c>
      <c r="J149" s="9">
        <f>'[1]Chla per area '!AH45</f>
        <v>1.3789303463855418</v>
      </c>
      <c r="K149" s="9">
        <f>'[1]Chla per area '!AI45</f>
        <v>8.1403166415662636</v>
      </c>
      <c r="L149" s="9">
        <f>'[1]Zoox Counts'!Z110</f>
        <v>1.188453815261044</v>
      </c>
      <c r="M149" s="9">
        <f t="shared" si="10"/>
        <v>9.5192469879518047</v>
      </c>
    </row>
    <row r="150" spans="1:13" x14ac:dyDescent="0.3">
      <c r="A150" s="3" t="s">
        <v>24</v>
      </c>
      <c r="B150" s="3">
        <v>82</v>
      </c>
      <c r="C150" s="4">
        <v>82</v>
      </c>
      <c r="D150" s="3" t="str">
        <f t="shared" si="9"/>
        <v>Santa Martha bay</v>
      </c>
      <c r="E150" s="3" t="s">
        <v>14</v>
      </c>
      <c r="F150" s="12" t="s">
        <v>15</v>
      </c>
      <c r="G150" s="5" t="s">
        <v>16</v>
      </c>
      <c r="H150" s="6">
        <v>44501</v>
      </c>
      <c r="I150" s="7" t="s">
        <v>27</v>
      </c>
      <c r="J150" s="9">
        <f>'[1]Chla per area '!AH46</f>
        <v>1.1839055232558138</v>
      </c>
      <c r="K150" s="9">
        <f>'[1]Chla per area '!AI46</f>
        <v>7.7283255813953495</v>
      </c>
      <c r="L150" s="9">
        <f>'[1]Zoox Counts'!Z111</f>
        <v>0.36085271317829459</v>
      </c>
      <c r="M150" s="9">
        <f t="shared" si="10"/>
        <v>8.9122311046511626</v>
      </c>
    </row>
    <row r="151" spans="1:13" x14ac:dyDescent="0.3">
      <c r="A151" s="3" t="s">
        <v>24</v>
      </c>
      <c r="B151" s="3">
        <v>99</v>
      </c>
      <c r="C151" s="4">
        <v>99</v>
      </c>
      <c r="D151" s="3" t="str">
        <f t="shared" si="9"/>
        <v>Santa Martha bay</v>
      </c>
      <c r="E151" s="3" t="s">
        <v>14</v>
      </c>
      <c r="F151" s="12" t="s">
        <v>15</v>
      </c>
      <c r="G151" s="5" t="s">
        <v>16</v>
      </c>
      <c r="H151" s="6">
        <v>44501</v>
      </c>
      <c r="I151" s="7" t="s">
        <v>27</v>
      </c>
      <c r="J151" s="9">
        <f>'[1]Chla per area '!AH47</f>
        <v>5.7464049999999967</v>
      </c>
      <c r="K151" s="9">
        <f>'[1]Chla per area '!AI47</f>
        <v>8.7713616666666656</v>
      </c>
      <c r="L151" s="9">
        <f>'[1]Zoox Counts'!Z112</f>
        <v>0.55066666666666664</v>
      </c>
      <c r="M151" s="9">
        <f t="shared" si="10"/>
        <v>14.517766666666663</v>
      </c>
    </row>
    <row r="152" spans="1:13" x14ac:dyDescent="0.3">
      <c r="A152" s="3" t="s">
        <v>24</v>
      </c>
      <c r="B152" s="3">
        <v>15</v>
      </c>
      <c r="C152" s="4">
        <v>15</v>
      </c>
      <c r="D152" s="3" t="str">
        <f t="shared" si="9"/>
        <v>Santa Martha reef</v>
      </c>
      <c r="E152" s="3" t="s">
        <v>18</v>
      </c>
      <c r="F152" s="12" t="s">
        <v>15</v>
      </c>
      <c r="G152" s="5" t="s">
        <v>19</v>
      </c>
      <c r="H152" s="6">
        <v>44501</v>
      </c>
      <c r="I152" s="7" t="s">
        <v>27</v>
      </c>
      <c r="J152" s="9">
        <f>'[1]Chla per area '!AH28</f>
        <v>3.2636446220930235</v>
      </c>
      <c r="K152" s="9">
        <f>'[1]Chla per area '!AI28</f>
        <v>5.2281431686046496</v>
      </c>
      <c r="L152" s="9">
        <f>'[1]Zoox Counts'!Z113</f>
        <v>0.82848837209302328</v>
      </c>
      <c r="M152" s="9">
        <f t="shared" si="10"/>
        <v>8.4917877906976731</v>
      </c>
    </row>
    <row r="153" spans="1:13" x14ac:dyDescent="0.3">
      <c r="A153" s="3" t="s">
        <v>24</v>
      </c>
      <c r="B153" s="3">
        <v>16</v>
      </c>
      <c r="C153" s="4">
        <v>16</v>
      </c>
      <c r="D153" s="3" t="str">
        <f t="shared" si="9"/>
        <v>Santa Martha reef</v>
      </c>
      <c r="E153" s="3" t="s">
        <v>18</v>
      </c>
      <c r="F153" s="12" t="s">
        <v>15</v>
      </c>
      <c r="G153" s="5" t="s">
        <v>19</v>
      </c>
      <c r="H153" s="6">
        <v>44501</v>
      </c>
      <c r="I153" s="7" t="s">
        <v>27</v>
      </c>
      <c r="J153" s="9">
        <f>'[1]Chla per area '!AH29</f>
        <v>1.7239346590909095</v>
      </c>
      <c r="K153" s="9">
        <f>'[1]Chla per area '!AI29</f>
        <v>4.7934659090909095</v>
      </c>
      <c r="L153" s="9">
        <f>'[1]Zoox Counts'!Z114</f>
        <v>0.15151515151515149</v>
      </c>
      <c r="M153" s="9">
        <f t="shared" si="10"/>
        <v>6.5174005681818192</v>
      </c>
    </row>
    <row r="154" spans="1:13" x14ac:dyDescent="0.3">
      <c r="A154" s="3" t="s">
        <v>24</v>
      </c>
      <c r="B154" s="3">
        <v>17</v>
      </c>
      <c r="C154" s="4">
        <v>17</v>
      </c>
      <c r="D154" s="3" t="str">
        <f t="shared" si="9"/>
        <v>Santa Martha reef</v>
      </c>
      <c r="E154" s="3" t="s">
        <v>18</v>
      </c>
      <c r="F154" s="12" t="s">
        <v>15</v>
      </c>
      <c r="G154" s="5" t="s">
        <v>19</v>
      </c>
      <c r="H154" s="6">
        <v>44501</v>
      </c>
      <c r="I154" s="7" t="s">
        <v>27</v>
      </c>
      <c r="J154" s="9">
        <f>'[1]Chla per area '!AH30</f>
        <v>1.107869318181818</v>
      </c>
      <c r="K154" s="9">
        <f>'[1]Chla per area '!AI30</f>
        <v>3.4329608585858598</v>
      </c>
      <c r="L154" s="9">
        <f>'[1]Zoox Counts'!Z115</f>
        <v>0.34090909090909088</v>
      </c>
      <c r="M154" s="9">
        <f t="shared" si="10"/>
        <v>4.5408301767676775</v>
      </c>
    </row>
    <row r="155" spans="1:13" x14ac:dyDescent="0.3">
      <c r="A155" s="3" t="s">
        <v>24</v>
      </c>
      <c r="B155" s="3">
        <v>18</v>
      </c>
      <c r="C155" s="4">
        <v>18</v>
      </c>
      <c r="D155" s="3" t="str">
        <f t="shared" si="9"/>
        <v>Santa Martha reef</v>
      </c>
      <c r="E155" s="3" t="s">
        <v>18</v>
      </c>
      <c r="F155" s="12" t="s">
        <v>15</v>
      </c>
      <c r="G155" s="5" t="s">
        <v>19</v>
      </c>
      <c r="H155" s="6">
        <v>44501</v>
      </c>
      <c r="I155" s="7" t="s">
        <v>27</v>
      </c>
      <c r="J155" s="9">
        <f>'[1]Chla per area '!AH31</f>
        <v>1.6306107954545457</v>
      </c>
      <c r="K155" s="9">
        <f>'[1]Chla per area '!AI31</f>
        <v>2.982848011363636</v>
      </c>
      <c r="L155" s="9">
        <f>'[1]Zoox Counts'!Z116</f>
        <v>0.20833333333333331</v>
      </c>
      <c r="M155" s="9">
        <f t="shared" si="10"/>
        <v>4.6134588068181817</v>
      </c>
    </row>
    <row r="156" spans="1:13" x14ac:dyDescent="0.3">
      <c r="A156" s="3" t="s">
        <v>24</v>
      </c>
      <c r="B156" s="3">
        <v>19</v>
      </c>
      <c r="C156" s="4">
        <v>19</v>
      </c>
      <c r="D156" s="3" t="str">
        <f t="shared" si="9"/>
        <v>Santa Martha reef</v>
      </c>
      <c r="E156" s="3" t="s">
        <v>18</v>
      </c>
      <c r="F156" s="12" t="s">
        <v>15</v>
      </c>
      <c r="G156" s="5" t="s">
        <v>19</v>
      </c>
      <c r="H156" s="6">
        <v>44501</v>
      </c>
      <c r="I156" s="7" t="s">
        <v>27</v>
      </c>
      <c r="J156" s="9">
        <f>'[1]Chla per area '!AH32</f>
        <v>7.8937144886363635</v>
      </c>
      <c r="K156" s="9">
        <f>'[1]Chla per area '!AI32</f>
        <v>5.9099668560606062</v>
      </c>
      <c r="L156" s="9">
        <f>'[1]Zoox Counts'!Z117</f>
        <v>1.4299242424242422</v>
      </c>
      <c r="M156" s="9">
        <f t="shared" si="10"/>
        <v>13.803681344696969</v>
      </c>
    </row>
    <row r="157" spans="1:13" x14ac:dyDescent="0.3">
      <c r="A157" s="13" t="s">
        <v>24</v>
      </c>
      <c r="B157" s="13">
        <v>20</v>
      </c>
      <c r="C157" s="14">
        <v>20</v>
      </c>
      <c r="D157" s="3" t="str">
        <f t="shared" si="9"/>
        <v>Santa Martha reef</v>
      </c>
      <c r="E157" s="3" t="s">
        <v>18</v>
      </c>
      <c r="F157" s="12" t="s">
        <v>15</v>
      </c>
      <c r="G157" s="5" t="s">
        <v>19</v>
      </c>
      <c r="H157" s="6">
        <v>44501</v>
      </c>
      <c r="I157" s="7" t="s">
        <v>27</v>
      </c>
      <c r="J157" s="9">
        <f>'[1]Chla per area '!AH33</f>
        <v>1.8599999999999999</v>
      </c>
      <c r="K157" s="9">
        <f>'[1]Chla per area '!AI33</f>
        <v>4.7257954545454544</v>
      </c>
      <c r="L157" s="9">
        <f>'[1]Zoox Counts'!Z118</f>
        <v>0.38383838383838376</v>
      </c>
      <c r="M157" s="9">
        <f t="shared" si="10"/>
        <v>6.5857954545454547</v>
      </c>
    </row>
    <row r="158" spans="1:13" x14ac:dyDescent="0.3">
      <c r="A158" s="3" t="s">
        <v>24</v>
      </c>
      <c r="B158" s="3">
        <v>42</v>
      </c>
      <c r="C158" s="4">
        <v>42</v>
      </c>
      <c r="D158" s="3" t="str">
        <f t="shared" si="9"/>
        <v>Santa Martha reef</v>
      </c>
      <c r="E158" s="3" t="s">
        <v>18</v>
      </c>
      <c r="F158" s="12" t="s">
        <v>15</v>
      </c>
      <c r="G158" s="5" t="s">
        <v>19</v>
      </c>
      <c r="H158" s="6">
        <v>44501</v>
      </c>
      <c r="I158" s="7" t="s">
        <v>27</v>
      </c>
      <c r="J158" s="9">
        <f>'[1]Chla per area '!AH34</f>
        <v>-0.65529119318181805</v>
      </c>
      <c r="K158" s="9">
        <f>'[1]Chla per area '!AI34</f>
        <v>4.7691051136363622</v>
      </c>
      <c r="L158" s="9">
        <f>'[1]Zoox Counts'!Z119</f>
        <v>0.41666666666666663</v>
      </c>
      <c r="M158" s="9"/>
    </row>
    <row r="159" spans="1:13" x14ac:dyDescent="0.3">
      <c r="A159" s="3" t="s">
        <v>24</v>
      </c>
      <c r="B159" s="3">
        <v>63</v>
      </c>
      <c r="C159" s="4">
        <v>63</v>
      </c>
      <c r="D159" s="3" t="str">
        <f t="shared" si="9"/>
        <v>Santa Martha reef</v>
      </c>
      <c r="E159" s="3" t="s">
        <v>18</v>
      </c>
      <c r="F159" s="12" t="s">
        <v>15</v>
      </c>
      <c r="G159" s="5" t="s">
        <v>19</v>
      </c>
      <c r="H159" s="6">
        <v>44501</v>
      </c>
      <c r="I159" s="7" t="s">
        <v>27</v>
      </c>
      <c r="J159" s="9">
        <f>'[1]Chla per area '!AH35</f>
        <v>1.5278257978723402</v>
      </c>
      <c r="K159" s="9">
        <f>'[1]Chla per area '!AI35</f>
        <v>9.543151595744682</v>
      </c>
      <c r="L159" s="9">
        <f>'[1]Zoox Counts'!Z120</f>
        <v>0.86879432624113462</v>
      </c>
      <c r="M159" s="9">
        <f>J159+K159</f>
        <v>11.070977393617023</v>
      </c>
    </row>
    <row r="160" spans="1:13" x14ac:dyDescent="0.3">
      <c r="A160" s="3" t="s">
        <v>24</v>
      </c>
      <c r="B160" s="3">
        <v>64</v>
      </c>
      <c r="C160" s="4">
        <v>64</v>
      </c>
      <c r="D160" s="3" t="str">
        <f t="shared" si="9"/>
        <v>Santa Martha reef</v>
      </c>
      <c r="E160" s="3" t="s">
        <v>18</v>
      </c>
      <c r="F160" s="12" t="s">
        <v>15</v>
      </c>
      <c r="G160" s="5" t="s">
        <v>19</v>
      </c>
      <c r="H160" s="6">
        <v>44501</v>
      </c>
      <c r="I160" s="7" t="s">
        <v>27</v>
      </c>
      <c r="J160" s="9">
        <f>'[1]Chla per area '!AH36</f>
        <v>3.9376603708791205</v>
      </c>
      <c r="K160" s="9">
        <f>'[1]Chla per area '!AI36</f>
        <v>6.6836508699633681</v>
      </c>
      <c r="L160" s="9">
        <f>'[1]Zoox Counts'!Z121</f>
        <v>0.73727106227106232</v>
      </c>
      <c r="M160" s="9">
        <f>J160+K160</f>
        <v>10.621311240842488</v>
      </c>
    </row>
    <row r="161" spans="1:13" x14ac:dyDescent="0.3">
      <c r="A161" s="3" t="s">
        <v>24</v>
      </c>
      <c r="B161" s="3">
        <v>72</v>
      </c>
      <c r="C161" s="4">
        <v>72</v>
      </c>
      <c r="D161" s="3" t="str">
        <f t="shared" si="9"/>
        <v>Santa Martha reef</v>
      </c>
      <c r="E161" s="3" t="s">
        <v>18</v>
      </c>
      <c r="F161" s="12" t="s">
        <v>15</v>
      </c>
      <c r="G161" s="5" t="s">
        <v>19</v>
      </c>
      <c r="H161" s="6">
        <v>44501</v>
      </c>
      <c r="I161" s="7" t="s">
        <v>27</v>
      </c>
      <c r="J161" s="9">
        <f>'[1]Chla per area '!AH37</f>
        <v>2.8494949494949493</v>
      </c>
      <c r="K161" s="9">
        <f>'[1]Chla per area '!AI37</f>
        <v>3.1244423400673402</v>
      </c>
      <c r="L161" s="9">
        <f>'[1]Zoox Counts'!Z122</f>
        <v>0.48295454545454541</v>
      </c>
      <c r="M161" s="9">
        <f>J161+K161</f>
        <v>5.97393728956229</v>
      </c>
    </row>
    <row r="162" spans="1:13" x14ac:dyDescent="0.3">
      <c r="A162" s="3" t="s">
        <v>24</v>
      </c>
      <c r="B162" s="3">
        <v>10</v>
      </c>
      <c r="C162" s="4">
        <v>11</v>
      </c>
      <c r="D162" s="3" t="str">
        <f t="shared" si="9"/>
        <v>Spaanse Water bay</v>
      </c>
      <c r="E162" s="12" t="s">
        <v>21</v>
      </c>
      <c r="F162" s="12" t="s">
        <v>22</v>
      </c>
      <c r="G162" s="5" t="s">
        <v>16</v>
      </c>
      <c r="H162" s="6">
        <v>44501</v>
      </c>
      <c r="I162" s="7" t="s">
        <v>27</v>
      </c>
      <c r="J162" s="9">
        <f>'[1]Chla per area '!AH17</f>
        <v>9.8214488636363626</v>
      </c>
      <c r="K162" s="9">
        <f>'[1]Chla per area '!AI17</f>
        <v>19.682161458333329</v>
      </c>
      <c r="L162" s="9">
        <f>'[1]Zoox Counts'!Z123</f>
        <v>0.33143939393939392</v>
      </c>
      <c r="M162" s="9"/>
    </row>
    <row r="163" spans="1:13" x14ac:dyDescent="0.3">
      <c r="A163" s="3" t="s">
        <v>24</v>
      </c>
      <c r="B163" s="3">
        <v>22</v>
      </c>
      <c r="C163" s="4">
        <v>22</v>
      </c>
      <c r="D163" s="3" t="str">
        <f t="shared" si="9"/>
        <v>Spaanse Water bay</v>
      </c>
      <c r="E163" s="12" t="s">
        <v>21</v>
      </c>
      <c r="F163" s="12" t="s">
        <v>22</v>
      </c>
      <c r="G163" s="5" t="s">
        <v>16</v>
      </c>
      <c r="H163" s="6">
        <v>44501</v>
      </c>
      <c r="I163" s="7" t="s">
        <v>27</v>
      </c>
      <c r="J163" s="9">
        <f>'[1]Chla per area '!AH18</f>
        <v>6.6535874999999987</v>
      </c>
      <c r="K163" s="9">
        <f>'[1]Chla per area '!AI18</f>
        <v>15.0299125</v>
      </c>
      <c r="L163" s="9">
        <f>'[1]Zoox Counts'!Z124</f>
        <v>0.70833333333333337</v>
      </c>
      <c r="M163" s="9">
        <f t="shared" ref="M163:M208" si="11">J163+K163</f>
        <v>21.683499999999999</v>
      </c>
    </row>
    <row r="164" spans="1:13" x14ac:dyDescent="0.3">
      <c r="A164" s="3" t="s">
        <v>24</v>
      </c>
      <c r="B164" s="3">
        <v>30</v>
      </c>
      <c r="C164" s="4">
        <v>30</v>
      </c>
      <c r="D164" s="3" t="str">
        <f t="shared" si="9"/>
        <v>Spaanse Water bay</v>
      </c>
      <c r="E164" s="12" t="s">
        <v>21</v>
      </c>
      <c r="F164" s="12" t="s">
        <v>22</v>
      </c>
      <c r="G164" s="5" t="s">
        <v>16</v>
      </c>
      <c r="H164" s="6">
        <v>44501</v>
      </c>
      <c r="I164" s="7" t="s">
        <v>27</v>
      </c>
      <c r="J164" s="9">
        <f>'[1]Chla per area '!AH19</f>
        <v>3.5210217391304375</v>
      </c>
      <c r="K164" s="9">
        <f>'[1]Chla per area '!AI19</f>
        <v>16.427619565217388</v>
      </c>
      <c r="L164" s="9">
        <f>'[1]Zoox Counts'!Z125</f>
        <v>1.036231884057971</v>
      </c>
      <c r="M164" s="9">
        <f t="shared" si="11"/>
        <v>19.948641304347824</v>
      </c>
    </row>
    <row r="165" spans="1:13" x14ac:dyDescent="0.3">
      <c r="A165" s="3" t="s">
        <v>24</v>
      </c>
      <c r="B165" s="3">
        <v>36</v>
      </c>
      <c r="C165" s="4">
        <v>36</v>
      </c>
      <c r="D165" s="3" t="str">
        <f t="shared" si="9"/>
        <v>Spaanse Water bay</v>
      </c>
      <c r="E165" s="12" t="s">
        <v>21</v>
      </c>
      <c r="F165" s="12" t="s">
        <v>22</v>
      </c>
      <c r="G165" s="5" t="s">
        <v>16</v>
      </c>
      <c r="H165" s="6">
        <v>44501</v>
      </c>
      <c r="I165" s="7" t="s">
        <v>27</v>
      </c>
      <c r="J165" s="9">
        <f>'[1]Chla per area '!AH20</f>
        <v>5.4744900000000003</v>
      </c>
      <c r="K165" s="9">
        <f>'[1]Chla per area '!AI20</f>
        <v>11.504185</v>
      </c>
      <c r="L165" s="9">
        <f>'[1]Zoox Counts'!Z126</f>
        <v>0.80266666666666675</v>
      </c>
      <c r="M165" s="9">
        <f t="shared" si="11"/>
        <v>16.978674999999999</v>
      </c>
    </row>
    <row r="166" spans="1:13" x14ac:dyDescent="0.3">
      <c r="A166" s="3" t="s">
        <v>24</v>
      </c>
      <c r="B166" s="3">
        <v>59</v>
      </c>
      <c r="C166" s="4">
        <v>59</v>
      </c>
      <c r="D166" s="3" t="str">
        <f t="shared" si="9"/>
        <v>Spaanse Water bay</v>
      </c>
      <c r="E166" s="12" t="s">
        <v>21</v>
      </c>
      <c r="F166" s="12" t="s">
        <v>22</v>
      </c>
      <c r="G166" s="5" t="s">
        <v>16</v>
      </c>
      <c r="H166" s="6">
        <v>44501</v>
      </c>
      <c r="I166" s="7" t="s">
        <v>27</v>
      </c>
      <c r="J166" s="9">
        <f>'[1]Chla per area '!AH21</f>
        <v>2.6982954545454541</v>
      </c>
      <c r="K166" s="9">
        <f>'[1]Chla per area '!AI21</f>
        <v>13.149715909090906</v>
      </c>
      <c r="L166" s="9">
        <f>'[1]Zoox Counts'!Z127</f>
        <v>1.6003787878787878</v>
      </c>
      <c r="M166" s="9">
        <f t="shared" si="11"/>
        <v>15.84801136363636</v>
      </c>
    </row>
    <row r="167" spans="1:13" x14ac:dyDescent="0.3">
      <c r="A167" s="3" t="s">
        <v>24</v>
      </c>
      <c r="B167" s="3">
        <v>71</v>
      </c>
      <c r="C167" s="4">
        <v>71</v>
      </c>
      <c r="D167" s="3" t="str">
        <f t="shared" si="9"/>
        <v>Spaanse Water bay</v>
      </c>
      <c r="E167" s="12" t="s">
        <v>21</v>
      </c>
      <c r="F167" s="12" t="s">
        <v>22</v>
      </c>
      <c r="G167" s="5" t="s">
        <v>16</v>
      </c>
      <c r="H167" s="6">
        <v>44501</v>
      </c>
      <c r="I167" s="7" t="s">
        <v>27</v>
      </c>
      <c r="J167" s="9">
        <f>'[1]Chla per area '!AH22</f>
        <v>5.3126428571428601</v>
      </c>
      <c r="K167" s="9">
        <f>'[1]Chla per area '!AI22</f>
        <v>6.6540238095238111</v>
      </c>
      <c r="L167" s="9">
        <f>'[1]Zoox Counts'!Z128</f>
        <v>0.87619047619047619</v>
      </c>
      <c r="M167" s="9">
        <f t="shared" si="11"/>
        <v>11.966666666666672</v>
      </c>
    </row>
    <row r="168" spans="1:13" x14ac:dyDescent="0.3">
      <c r="A168" s="3" t="s">
        <v>24</v>
      </c>
      <c r="B168" s="3">
        <v>77</v>
      </c>
      <c r="C168" s="4">
        <v>77</v>
      </c>
      <c r="D168" s="3" t="str">
        <f t="shared" si="9"/>
        <v>Spaanse Water bay</v>
      </c>
      <c r="E168" s="12" t="s">
        <v>21</v>
      </c>
      <c r="F168" s="12" t="s">
        <v>22</v>
      </c>
      <c r="G168" s="5" t="s">
        <v>16</v>
      </c>
      <c r="H168" s="6">
        <v>44501</v>
      </c>
      <c r="I168" s="7" t="s">
        <v>27</v>
      </c>
      <c r="J168" s="9">
        <f>'[1]Chla per area '!AH23</f>
        <v>5.8526511627906972</v>
      </c>
      <c r="K168" s="9">
        <f>'[1]Chla per area '!AI23</f>
        <v>15.939885174418604</v>
      </c>
      <c r="L168" s="9">
        <f>'[1]Zoox Counts'!Z129</f>
        <v>1.2155038759689922</v>
      </c>
      <c r="M168" s="9">
        <f t="shared" si="11"/>
        <v>21.792536337209302</v>
      </c>
    </row>
    <row r="169" spans="1:13" x14ac:dyDescent="0.3">
      <c r="A169" s="3" t="s">
        <v>24</v>
      </c>
      <c r="B169" s="3">
        <v>83</v>
      </c>
      <c r="C169" s="4">
        <v>83</v>
      </c>
      <c r="D169" s="3" t="str">
        <f t="shared" si="9"/>
        <v>Spaanse Water bay</v>
      </c>
      <c r="E169" s="12" t="s">
        <v>21</v>
      </c>
      <c r="F169" s="12" t="s">
        <v>22</v>
      </c>
      <c r="G169" s="5" t="s">
        <v>16</v>
      </c>
      <c r="H169" s="6">
        <v>44501</v>
      </c>
      <c r="I169" s="7" t="s">
        <v>27</v>
      </c>
      <c r="J169" s="9">
        <f>'[1]Chla per area '!AH24</f>
        <v>4.8279244186046517</v>
      </c>
      <c r="K169" s="9">
        <f>'[1]Chla per area '!AI24</f>
        <v>9.2177332848837228</v>
      </c>
      <c r="L169" s="9">
        <f>'[1]Zoox Counts'!Z130</f>
        <v>0.32286821705426355</v>
      </c>
      <c r="M169" s="9">
        <f t="shared" si="11"/>
        <v>14.045657703488374</v>
      </c>
    </row>
    <row r="170" spans="1:13" x14ac:dyDescent="0.3">
      <c r="A170" s="3" t="s">
        <v>24</v>
      </c>
      <c r="B170" s="3">
        <v>84</v>
      </c>
      <c r="C170" s="4">
        <v>84</v>
      </c>
      <c r="D170" s="3" t="str">
        <f t="shared" si="9"/>
        <v>Spaanse Water bay</v>
      </c>
      <c r="E170" s="12" t="s">
        <v>21</v>
      </c>
      <c r="F170" s="12" t="s">
        <v>22</v>
      </c>
      <c r="G170" s="5" t="s">
        <v>16</v>
      </c>
      <c r="H170" s="6">
        <v>44501</v>
      </c>
      <c r="I170" s="7" t="s">
        <v>27</v>
      </c>
      <c r="J170" s="9">
        <f>'[1]Chla per area '!AH25</f>
        <v>3.2248999999999994</v>
      </c>
      <c r="K170" s="9">
        <f>'[1]Chla per area '!AI25</f>
        <v>7.2361208333333336</v>
      </c>
      <c r="L170" s="9">
        <f>'[1]Zoox Counts'!Z131</f>
        <v>0.85944444444444434</v>
      </c>
      <c r="M170" s="9">
        <f t="shared" si="11"/>
        <v>10.461020833333333</v>
      </c>
    </row>
    <row r="171" spans="1:13" x14ac:dyDescent="0.3">
      <c r="A171" s="3" t="s">
        <v>24</v>
      </c>
      <c r="B171" s="3">
        <v>94</v>
      </c>
      <c r="C171" s="4">
        <v>94</v>
      </c>
      <c r="D171" s="3" t="str">
        <f t="shared" si="9"/>
        <v>Spaanse Water bay</v>
      </c>
      <c r="E171" s="12" t="s">
        <v>21</v>
      </c>
      <c r="F171" s="12" t="s">
        <v>22</v>
      </c>
      <c r="G171" s="5" t="s">
        <v>16</v>
      </c>
      <c r="H171" s="6">
        <v>44501</v>
      </c>
      <c r="I171" s="7" t="s">
        <v>27</v>
      </c>
      <c r="J171" s="9">
        <f>'[1]Chla per area '!AH26</f>
        <v>1.626232894736843</v>
      </c>
      <c r="K171" s="9">
        <f>'[1]Chla per area '!AI26</f>
        <v>11.193125657894736</v>
      </c>
      <c r="L171" s="9">
        <f>'[1]Zoox Counts'!Z132</f>
        <v>0.90368421052631576</v>
      </c>
      <c r="M171" s="9">
        <f t="shared" si="11"/>
        <v>12.819358552631579</v>
      </c>
    </row>
    <row r="172" spans="1:13" x14ac:dyDescent="0.3">
      <c r="A172" s="3" t="s">
        <v>24</v>
      </c>
      <c r="B172" s="3">
        <v>95</v>
      </c>
      <c r="C172" s="4">
        <v>95</v>
      </c>
      <c r="D172" s="3" t="str">
        <f t="shared" si="9"/>
        <v>Spaanse Water bay</v>
      </c>
      <c r="E172" s="12" t="s">
        <v>21</v>
      </c>
      <c r="F172" s="12" t="s">
        <v>22</v>
      </c>
      <c r="G172" s="5" t="s">
        <v>16</v>
      </c>
      <c r="H172" s="6">
        <v>44501</v>
      </c>
      <c r="I172" s="7" t="s">
        <v>27</v>
      </c>
      <c r="J172" s="9">
        <f>'[1]Chla per area '!AH27</f>
        <v>2.5220097656250005</v>
      </c>
      <c r="K172" s="9">
        <f>'[1]Chla per area '!AI27</f>
        <v>12.860001953125</v>
      </c>
      <c r="L172" s="9">
        <f>'[1]Zoox Counts'!Z133</f>
        <v>1.0182291666666665</v>
      </c>
      <c r="M172" s="9">
        <f t="shared" si="11"/>
        <v>15.38201171875</v>
      </c>
    </row>
    <row r="173" spans="1:13" x14ac:dyDescent="0.3">
      <c r="A173" s="3" t="s">
        <v>20</v>
      </c>
      <c r="B173" s="3">
        <v>73</v>
      </c>
      <c r="C173" s="4">
        <v>73</v>
      </c>
      <c r="D173" s="3" t="str">
        <f t="shared" si="9"/>
        <v>Santa Martha bay</v>
      </c>
      <c r="E173" s="3" t="s">
        <v>14</v>
      </c>
      <c r="F173" s="3" t="s">
        <v>15</v>
      </c>
      <c r="G173" s="5" t="s">
        <v>16</v>
      </c>
      <c r="H173" s="6">
        <v>43891</v>
      </c>
      <c r="I173" s="6" t="s">
        <v>28</v>
      </c>
      <c r="J173" s="8">
        <v>0.193546099</v>
      </c>
      <c r="K173" s="8">
        <v>1.7922695040000001</v>
      </c>
      <c r="L173" s="8">
        <v>0.54373522500000004</v>
      </c>
      <c r="M173" s="9">
        <f t="shared" si="11"/>
        <v>1.985815603</v>
      </c>
    </row>
    <row r="174" spans="1:13" x14ac:dyDescent="0.3">
      <c r="A174" s="3" t="s">
        <v>20</v>
      </c>
      <c r="B174" s="3">
        <v>81</v>
      </c>
      <c r="C174" s="4">
        <v>81</v>
      </c>
      <c r="D174" s="3" t="str">
        <f t="shared" si="9"/>
        <v>Santa Martha bay</v>
      </c>
      <c r="E174" s="3" t="s">
        <v>14</v>
      </c>
      <c r="F174" s="3" t="s">
        <v>15</v>
      </c>
      <c r="G174" s="5" t="s">
        <v>16</v>
      </c>
      <c r="H174" s="6">
        <v>43891</v>
      </c>
      <c r="I174" s="6" t="s">
        <v>28</v>
      </c>
      <c r="J174" s="8">
        <v>1.2506382979999999</v>
      </c>
      <c r="K174" s="8">
        <v>2.866855792</v>
      </c>
      <c r="L174" s="8">
        <v>1.111111111</v>
      </c>
      <c r="M174" s="9">
        <f t="shared" si="11"/>
        <v>4.1174940900000001</v>
      </c>
    </row>
    <row r="175" spans="1:13" x14ac:dyDescent="0.3">
      <c r="A175" s="3" t="s">
        <v>20</v>
      </c>
      <c r="B175" s="3">
        <v>89</v>
      </c>
      <c r="C175" s="4">
        <v>89</v>
      </c>
      <c r="D175" s="3" t="str">
        <f t="shared" si="9"/>
        <v>Santa Martha bay</v>
      </c>
      <c r="E175" s="3" t="s">
        <v>14</v>
      </c>
      <c r="F175" s="3" t="s">
        <v>15</v>
      </c>
      <c r="G175" s="5" t="s">
        <v>16</v>
      </c>
      <c r="H175" s="6">
        <v>43891</v>
      </c>
      <c r="I175" s="6" t="s">
        <v>28</v>
      </c>
      <c r="J175" s="8">
        <v>1.1602127659999999</v>
      </c>
      <c r="K175" s="8">
        <v>3.3517257680000001</v>
      </c>
      <c r="L175" s="8">
        <v>0.68557919599999995</v>
      </c>
      <c r="M175" s="9">
        <f t="shared" si="11"/>
        <v>4.5119385340000004</v>
      </c>
    </row>
    <row r="176" spans="1:13" x14ac:dyDescent="0.3">
      <c r="A176" s="3" t="s">
        <v>20</v>
      </c>
      <c r="B176" s="3">
        <v>90</v>
      </c>
      <c r="C176" s="4">
        <v>90</v>
      </c>
      <c r="D176" s="3" t="str">
        <f t="shared" si="9"/>
        <v>Santa Martha bay</v>
      </c>
      <c r="E176" s="3" t="s">
        <v>14</v>
      </c>
      <c r="F176" s="3" t="s">
        <v>15</v>
      </c>
      <c r="G176" s="5" t="s">
        <v>16</v>
      </c>
      <c r="H176" s="6">
        <v>43891</v>
      </c>
      <c r="I176" s="6" t="s">
        <v>28</v>
      </c>
      <c r="J176" s="8">
        <v>1.364255319</v>
      </c>
      <c r="K176" s="8">
        <v>3.9100945629999999</v>
      </c>
      <c r="L176" s="8">
        <v>1.46572104</v>
      </c>
      <c r="M176" s="9">
        <f t="shared" si="11"/>
        <v>5.2743498820000001</v>
      </c>
    </row>
    <row r="177" spans="1:13" x14ac:dyDescent="0.3">
      <c r="A177" s="3" t="s">
        <v>20</v>
      </c>
      <c r="B177" s="3">
        <v>92</v>
      </c>
      <c r="C177" s="4">
        <v>92</v>
      </c>
      <c r="D177" s="3" t="str">
        <f t="shared" si="9"/>
        <v>Santa Martha bay</v>
      </c>
      <c r="E177" s="3" t="s">
        <v>14</v>
      </c>
      <c r="F177" s="3" t="s">
        <v>15</v>
      </c>
      <c r="G177" s="5" t="s">
        <v>16</v>
      </c>
      <c r="H177" s="6">
        <v>43891</v>
      </c>
      <c r="I177" s="6" t="s">
        <v>28</v>
      </c>
      <c r="J177" s="8">
        <v>0.56397163100000003</v>
      </c>
      <c r="K177" s="8">
        <v>2.427163121</v>
      </c>
      <c r="L177" s="8">
        <v>0.61465720999999995</v>
      </c>
      <c r="M177" s="9">
        <f t="shared" si="11"/>
        <v>2.9911347519999998</v>
      </c>
    </row>
    <row r="178" spans="1:13" x14ac:dyDescent="0.3">
      <c r="A178" s="3" t="s">
        <v>20</v>
      </c>
      <c r="B178" s="3">
        <v>94</v>
      </c>
      <c r="C178" s="4">
        <v>94</v>
      </c>
      <c r="D178" s="3" t="str">
        <f t="shared" si="9"/>
        <v>Santa Martha bay</v>
      </c>
      <c r="E178" s="3" t="s">
        <v>14</v>
      </c>
      <c r="F178" s="3" t="s">
        <v>15</v>
      </c>
      <c r="G178" s="5" t="s">
        <v>16</v>
      </c>
      <c r="H178" s="6">
        <v>43891</v>
      </c>
      <c r="I178" s="6" t="s">
        <v>28</v>
      </c>
      <c r="J178" s="8">
        <v>0.41078014200000001</v>
      </c>
      <c r="K178" s="8">
        <v>2.1089598110000001</v>
      </c>
      <c r="L178" s="8">
        <v>0.68557919599999995</v>
      </c>
      <c r="M178" s="9">
        <f t="shared" si="11"/>
        <v>2.5197399530000002</v>
      </c>
    </row>
    <row r="179" spans="1:13" x14ac:dyDescent="0.3">
      <c r="A179" s="3" t="s">
        <v>20</v>
      </c>
      <c r="B179" s="3">
        <v>75</v>
      </c>
      <c r="C179" s="4">
        <v>75</v>
      </c>
      <c r="D179" s="3" t="str">
        <f t="shared" si="9"/>
        <v>Spaanse Water bay</v>
      </c>
      <c r="E179" s="3" t="s">
        <v>21</v>
      </c>
      <c r="F179" s="3" t="s">
        <v>22</v>
      </c>
      <c r="G179" s="5" t="s">
        <v>16</v>
      </c>
      <c r="H179" s="6">
        <v>43891</v>
      </c>
      <c r="I179" s="6" t="s">
        <v>28</v>
      </c>
      <c r="J179" s="8">
        <v>0.99716312100000004</v>
      </c>
      <c r="K179" s="8">
        <v>3.8651300239999999</v>
      </c>
      <c r="L179" s="8">
        <v>1.725768322</v>
      </c>
      <c r="M179" s="9">
        <f t="shared" si="11"/>
        <v>4.8622931449999998</v>
      </c>
    </row>
    <row r="180" spans="1:13" x14ac:dyDescent="0.3">
      <c r="A180" s="3" t="s">
        <v>20</v>
      </c>
      <c r="B180" s="3">
        <v>79</v>
      </c>
      <c r="C180" s="4">
        <v>79</v>
      </c>
      <c r="D180" s="3" t="str">
        <f t="shared" si="9"/>
        <v>Spaanse Water bay</v>
      </c>
      <c r="E180" s="3" t="s">
        <v>21</v>
      </c>
      <c r="F180" s="3" t="s">
        <v>22</v>
      </c>
      <c r="G180" s="5" t="s">
        <v>16</v>
      </c>
      <c r="H180" s="6">
        <v>43891</v>
      </c>
      <c r="I180" s="6" t="s">
        <v>28</v>
      </c>
      <c r="J180" s="8">
        <v>0.58574468099999999</v>
      </c>
      <c r="K180" s="8">
        <v>2.158463357</v>
      </c>
      <c r="L180" s="8">
        <v>0.49645390099999998</v>
      </c>
      <c r="M180" s="9">
        <f t="shared" si="11"/>
        <v>2.744208038</v>
      </c>
    </row>
    <row r="181" spans="1:13" x14ac:dyDescent="0.3">
      <c r="A181" s="3" t="s">
        <v>20</v>
      </c>
      <c r="B181" s="3">
        <v>80</v>
      </c>
      <c r="C181" s="4">
        <v>80</v>
      </c>
      <c r="D181" s="3" t="str">
        <f t="shared" si="9"/>
        <v>Spaanse Water bay</v>
      </c>
      <c r="E181" s="3" t="s">
        <v>21</v>
      </c>
      <c r="F181" s="3" t="s">
        <v>22</v>
      </c>
      <c r="G181" s="5" t="s">
        <v>16</v>
      </c>
      <c r="H181" s="6">
        <v>43891</v>
      </c>
      <c r="I181" s="6" t="s">
        <v>28</v>
      </c>
      <c r="J181" s="8">
        <v>1.8061702129999999</v>
      </c>
      <c r="K181" s="8">
        <v>7.922434988</v>
      </c>
      <c r="L181" s="8">
        <v>0.42553191499999998</v>
      </c>
      <c r="M181" s="9">
        <f t="shared" si="11"/>
        <v>9.7286052010000006</v>
      </c>
    </row>
    <row r="182" spans="1:13" x14ac:dyDescent="0.3">
      <c r="A182" s="3" t="s">
        <v>20</v>
      </c>
      <c r="B182" s="3">
        <v>84</v>
      </c>
      <c r="C182" s="4">
        <v>84</v>
      </c>
      <c r="D182" s="3" t="str">
        <f t="shared" si="9"/>
        <v>Spaanse Water bay</v>
      </c>
      <c r="E182" s="3" t="s">
        <v>21</v>
      </c>
      <c r="F182" s="3" t="s">
        <v>22</v>
      </c>
      <c r="G182" s="5" t="s">
        <v>16</v>
      </c>
      <c r="H182" s="6">
        <v>43891</v>
      </c>
      <c r="I182" s="6" t="s">
        <v>28</v>
      </c>
      <c r="J182" s="8">
        <v>2.9748226949999999</v>
      </c>
      <c r="K182" s="8">
        <v>8.645744681</v>
      </c>
      <c r="L182" s="8"/>
      <c r="M182" s="9">
        <f t="shared" si="11"/>
        <v>11.620567376</v>
      </c>
    </row>
    <row r="183" spans="1:13" x14ac:dyDescent="0.3">
      <c r="A183" s="3" t="s">
        <v>20</v>
      </c>
      <c r="B183" s="3">
        <v>91</v>
      </c>
      <c r="C183" s="4">
        <v>91</v>
      </c>
      <c r="D183" s="3" t="str">
        <f t="shared" si="9"/>
        <v>Spaanse Water bay</v>
      </c>
      <c r="E183" s="3" t="s">
        <v>21</v>
      </c>
      <c r="F183" s="3" t="s">
        <v>22</v>
      </c>
      <c r="G183" s="5" t="s">
        <v>16</v>
      </c>
      <c r="H183" s="6">
        <v>43891</v>
      </c>
      <c r="I183" s="6" t="s">
        <v>28</v>
      </c>
      <c r="J183" s="8">
        <v>1.588156028</v>
      </c>
      <c r="K183" s="8">
        <v>5.4066430260000002</v>
      </c>
      <c r="L183" s="8">
        <v>2.0094562649999999</v>
      </c>
      <c r="M183" s="9">
        <f t="shared" si="11"/>
        <v>6.9947990540000005</v>
      </c>
    </row>
    <row r="184" spans="1:13" x14ac:dyDescent="0.3">
      <c r="A184" s="3" t="s">
        <v>20</v>
      </c>
      <c r="B184" s="3">
        <v>98</v>
      </c>
      <c r="C184" s="4">
        <v>98</v>
      </c>
      <c r="D184" s="3" t="str">
        <f t="shared" si="9"/>
        <v>Spaanse Water bay</v>
      </c>
      <c r="E184" s="3" t="s">
        <v>21</v>
      </c>
      <c r="F184" s="3" t="s">
        <v>22</v>
      </c>
      <c r="G184" s="5" t="s">
        <v>16</v>
      </c>
      <c r="H184" s="6">
        <v>43891</v>
      </c>
      <c r="I184" s="6" t="s">
        <v>28</v>
      </c>
      <c r="J184" s="8">
        <v>1.704326241</v>
      </c>
      <c r="K184" s="8">
        <v>4.8407092199999999</v>
      </c>
      <c r="L184" s="8">
        <v>1.7021276599999999</v>
      </c>
      <c r="M184" s="9">
        <f t="shared" si="11"/>
        <v>6.5450354609999994</v>
      </c>
    </row>
    <row r="185" spans="1:13" x14ac:dyDescent="0.3">
      <c r="A185" s="3" t="s">
        <v>24</v>
      </c>
      <c r="B185" s="3">
        <v>1</v>
      </c>
      <c r="C185" s="4">
        <v>1</v>
      </c>
      <c r="D185" s="3" t="str">
        <f t="shared" si="9"/>
        <v>Spaanse Water reef</v>
      </c>
      <c r="E185" s="3" t="s">
        <v>25</v>
      </c>
      <c r="F185" s="3" t="s">
        <v>22</v>
      </c>
      <c r="G185" s="5" t="s">
        <v>19</v>
      </c>
      <c r="H185" s="6">
        <v>43891</v>
      </c>
      <c r="I185" s="6" t="s">
        <v>28</v>
      </c>
      <c r="J185" s="8">
        <v>1.7872288730000001</v>
      </c>
      <c r="K185" s="8">
        <v>6.1771373240000003</v>
      </c>
      <c r="L185" s="8">
        <v>1.2147887319999999</v>
      </c>
      <c r="M185" s="9">
        <f t="shared" si="11"/>
        <v>7.9643661970000004</v>
      </c>
    </row>
    <row r="186" spans="1:13" x14ac:dyDescent="0.3">
      <c r="A186" s="3" t="s">
        <v>24</v>
      </c>
      <c r="B186" s="3">
        <v>13</v>
      </c>
      <c r="C186" s="4">
        <v>13</v>
      </c>
      <c r="D186" s="3" t="str">
        <f t="shared" si="9"/>
        <v>Spaanse Water reef</v>
      </c>
      <c r="E186" s="3" t="s">
        <v>25</v>
      </c>
      <c r="F186" s="3" t="s">
        <v>22</v>
      </c>
      <c r="G186" s="5" t="s">
        <v>19</v>
      </c>
      <c r="H186" s="6">
        <v>43891</v>
      </c>
      <c r="I186" s="6" t="s">
        <v>28</v>
      </c>
      <c r="J186" s="8">
        <v>1.8765000000000001</v>
      </c>
      <c r="K186" s="8">
        <v>4.0180246479999999</v>
      </c>
      <c r="L186" s="8">
        <v>1.5669014080000001</v>
      </c>
      <c r="M186" s="9">
        <f t="shared" si="11"/>
        <v>5.894524648</v>
      </c>
    </row>
    <row r="187" spans="1:13" x14ac:dyDescent="0.3">
      <c r="A187" s="3" t="s">
        <v>24</v>
      </c>
      <c r="B187" s="3">
        <v>21</v>
      </c>
      <c r="C187" s="4">
        <v>21</v>
      </c>
      <c r="D187" s="3" t="str">
        <f t="shared" si="9"/>
        <v>Spaanse Water reef</v>
      </c>
      <c r="E187" s="3" t="s">
        <v>25</v>
      </c>
      <c r="F187" s="3" t="s">
        <v>22</v>
      </c>
      <c r="G187" s="5" t="s">
        <v>19</v>
      </c>
      <c r="H187" s="6">
        <v>43891</v>
      </c>
      <c r="I187" s="6" t="s">
        <v>28</v>
      </c>
      <c r="J187" s="8">
        <v>1.3737676059999999</v>
      </c>
      <c r="K187" s="8">
        <v>3.454700704</v>
      </c>
      <c r="L187" s="8">
        <v>0.86267605599999997</v>
      </c>
      <c r="M187" s="9">
        <f t="shared" si="11"/>
        <v>4.8284683099999999</v>
      </c>
    </row>
    <row r="188" spans="1:13" x14ac:dyDescent="0.3">
      <c r="A188" s="3" t="s">
        <v>24</v>
      </c>
      <c r="B188" s="3">
        <v>85</v>
      </c>
      <c r="C188" s="4">
        <v>85</v>
      </c>
      <c r="D188" s="3" t="str">
        <f t="shared" si="9"/>
        <v>Spaanse Water reef</v>
      </c>
      <c r="E188" s="3" t="s">
        <v>25</v>
      </c>
      <c r="F188" s="3" t="s">
        <v>22</v>
      </c>
      <c r="G188" s="5" t="s">
        <v>19</v>
      </c>
      <c r="H188" s="6">
        <v>43891</v>
      </c>
      <c r="I188" s="6" t="s">
        <v>28</v>
      </c>
      <c r="J188" s="8">
        <v>2.6288873239999999</v>
      </c>
      <c r="K188" s="8">
        <v>5.9415528169999998</v>
      </c>
      <c r="L188" s="8">
        <v>1.7077464790000001</v>
      </c>
      <c r="M188" s="9">
        <f t="shared" si="11"/>
        <v>8.5704401409999988</v>
      </c>
    </row>
    <row r="189" spans="1:13" x14ac:dyDescent="0.3">
      <c r="A189" s="3" t="s">
        <v>24</v>
      </c>
      <c r="B189" s="3">
        <v>96</v>
      </c>
      <c r="C189" s="4">
        <v>96</v>
      </c>
      <c r="D189" s="3" t="str">
        <f t="shared" si="9"/>
        <v>Spaanse Water reef</v>
      </c>
      <c r="E189" s="3" t="s">
        <v>25</v>
      </c>
      <c r="F189" s="3" t="s">
        <v>22</v>
      </c>
      <c r="G189" s="5" t="s">
        <v>19</v>
      </c>
      <c r="H189" s="6">
        <v>43891</v>
      </c>
      <c r="I189" s="6" t="s">
        <v>28</v>
      </c>
      <c r="J189" s="8">
        <v>2.1270105629999998</v>
      </c>
      <c r="K189" s="8">
        <v>4.8389577460000002</v>
      </c>
      <c r="L189" s="8">
        <v>1.426056338</v>
      </c>
      <c r="M189" s="9">
        <f t="shared" si="11"/>
        <v>6.965968309</v>
      </c>
    </row>
    <row r="190" spans="1:13" x14ac:dyDescent="0.3">
      <c r="A190" s="3" t="s">
        <v>24</v>
      </c>
      <c r="B190" s="3">
        <v>97</v>
      </c>
      <c r="C190" s="4">
        <v>97</v>
      </c>
      <c r="D190" s="3" t="str">
        <f t="shared" si="9"/>
        <v>Spaanse Water reef</v>
      </c>
      <c r="E190" s="3" t="s">
        <v>25</v>
      </c>
      <c r="F190" s="3" t="s">
        <v>22</v>
      </c>
      <c r="G190" s="5" t="s">
        <v>19</v>
      </c>
      <c r="H190" s="6">
        <v>43891</v>
      </c>
      <c r="I190" s="6" t="s">
        <v>28</v>
      </c>
      <c r="J190" s="8">
        <v>1.77296831</v>
      </c>
      <c r="K190" s="8">
        <v>4.3440211270000004</v>
      </c>
      <c r="L190" s="8">
        <v>1.540492958</v>
      </c>
      <c r="M190" s="9">
        <f t="shared" si="11"/>
        <v>6.1169894370000009</v>
      </c>
    </row>
    <row r="191" spans="1:13" x14ac:dyDescent="0.3">
      <c r="A191" s="3" t="s">
        <v>24</v>
      </c>
      <c r="B191" s="3">
        <v>14</v>
      </c>
      <c r="C191" s="4">
        <v>14</v>
      </c>
      <c r="D191" s="3" t="str">
        <f t="shared" si="9"/>
        <v>Santa Martha bay</v>
      </c>
      <c r="E191" s="3" t="s">
        <v>14</v>
      </c>
      <c r="F191" s="3" t="s">
        <v>15</v>
      </c>
      <c r="G191" s="5" t="s">
        <v>16</v>
      </c>
      <c r="H191" s="6">
        <v>43891</v>
      </c>
      <c r="I191" s="6" t="s">
        <v>28</v>
      </c>
      <c r="J191" s="8">
        <v>0.54532394399999995</v>
      </c>
      <c r="K191" s="8">
        <v>2.575521127</v>
      </c>
      <c r="L191" s="8">
        <v>0.68661971799999999</v>
      </c>
      <c r="M191" s="9">
        <f t="shared" si="11"/>
        <v>3.1208450709999997</v>
      </c>
    </row>
    <row r="192" spans="1:13" x14ac:dyDescent="0.3">
      <c r="A192" s="3" t="s">
        <v>24</v>
      </c>
      <c r="B192" s="3">
        <v>74</v>
      </c>
      <c r="C192" s="4">
        <v>74</v>
      </c>
      <c r="D192" s="3" t="str">
        <f t="shared" si="9"/>
        <v>Santa Martha bay</v>
      </c>
      <c r="E192" s="3" t="s">
        <v>14</v>
      </c>
      <c r="F192" s="3" t="s">
        <v>15</v>
      </c>
      <c r="G192" s="5" t="s">
        <v>16</v>
      </c>
      <c r="H192" s="6">
        <v>43891</v>
      </c>
      <c r="I192" s="6" t="s">
        <v>28</v>
      </c>
      <c r="J192" s="8">
        <v>1.2640563380000001</v>
      </c>
      <c r="K192" s="8">
        <v>4.068443662</v>
      </c>
      <c r="L192" s="8">
        <v>0.82746478899999998</v>
      </c>
      <c r="M192" s="9">
        <f t="shared" si="11"/>
        <v>5.3324999999999996</v>
      </c>
    </row>
    <row r="193" spans="1:13" x14ac:dyDescent="0.3">
      <c r="A193" s="3" t="s">
        <v>24</v>
      </c>
      <c r="B193" s="3">
        <v>82</v>
      </c>
      <c r="C193" s="4">
        <v>82</v>
      </c>
      <c r="D193" s="3" t="str">
        <f t="shared" si="9"/>
        <v>Santa Martha bay</v>
      </c>
      <c r="E193" s="3" t="s">
        <v>14</v>
      </c>
      <c r="F193" s="3" t="s">
        <v>15</v>
      </c>
      <c r="G193" s="5" t="s">
        <v>16</v>
      </c>
      <c r="H193" s="6">
        <v>43891</v>
      </c>
      <c r="I193" s="6" t="s">
        <v>28</v>
      </c>
      <c r="J193" s="8">
        <v>1.625133803</v>
      </c>
      <c r="K193" s="8">
        <v>3.7363626760000002</v>
      </c>
      <c r="L193" s="8">
        <v>0.98591549300000003</v>
      </c>
      <c r="M193" s="9">
        <f t="shared" si="11"/>
        <v>5.3614964790000004</v>
      </c>
    </row>
    <row r="194" spans="1:13" x14ac:dyDescent="0.3">
      <c r="A194" s="3" t="s">
        <v>24</v>
      </c>
      <c r="B194" s="3">
        <v>86</v>
      </c>
      <c r="C194" s="4">
        <v>86</v>
      </c>
      <c r="D194" s="3" t="str">
        <f t="shared" ref="D194:D208" si="12">_xlfn.CONCAT(F194," ",G194)</f>
        <v>Santa Martha bay</v>
      </c>
      <c r="E194" s="3" t="s">
        <v>14</v>
      </c>
      <c r="F194" s="3" t="s">
        <v>15</v>
      </c>
      <c r="G194" s="5" t="s">
        <v>16</v>
      </c>
      <c r="H194" s="6">
        <v>43891</v>
      </c>
      <c r="I194" s="6" t="s">
        <v>28</v>
      </c>
      <c r="J194" s="8">
        <v>1.2949542249999999</v>
      </c>
      <c r="K194" s="8">
        <v>2.6297112679999999</v>
      </c>
      <c r="L194" s="8">
        <v>0.88028169000000001</v>
      </c>
      <c r="M194" s="9">
        <f t="shared" si="11"/>
        <v>3.924665493</v>
      </c>
    </row>
    <row r="195" spans="1:13" x14ac:dyDescent="0.3">
      <c r="A195" s="3" t="s">
        <v>24</v>
      </c>
      <c r="B195" s="3">
        <v>93</v>
      </c>
      <c r="C195" s="4">
        <v>93</v>
      </c>
      <c r="D195" s="3" t="str">
        <f t="shared" si="12"/>
        <v>Santa Martha bay</v>
      </c>
      <c r="E195" s="3" t="s">
        <v>14</v>
      </c>
      <c r="F195" s="3" t="s">
        <v>15</v>
      </c>
      <c r="G195" s="5" t="s">
        <v>16</v>
      </c>
      <c r="H195" s="6">
        <v>43891</v>
      </c>
      <c r="I195" s="6" t="s">
        <v>28</v>
      </c>
      <c r="J195" s="8">
        <v>2.1163626760000001</v>
      </c>
      <c r="K195" s="8">
        <v>4.3359084509999999</v>
      </c>
      <c r="L195" s="8">
        <v>0.95070422499999996</v>
      </c>
      <c r="M195" s="9">
        <f t="shared" si="11"/>
        <v>6.4522711269999995</v>
      </c>
    </row>
    <row r="196" spans="1:13" x14ac:dyDescent="0.3">
      <c r="A196" s="3" t="s">
        <v>24</v>
      </c>
      <c r="B196" s="3">
        <v>100</v>
      </c>
      <c r="C196" s="4">
        <v>100</v>
      </c>
      <c r="D196" s="3" t="str">
        <f t="shared" si="12"/>
        <v>Santa Martha bay</v>
      </c>
      <c r="E196" s="3" t="s">
        <v>14</v>
      </c>
      <c r="F196" s="3" t="s">
        <v>15</v>
      </c>
      <c r="G196" s="5" t="s">
        <v>16</v>
      </c>
      <c r="H196" s="6">
        <v>43891</v>
      </c>
      <c r="I196" s="6" t="s">
        <v>28</v>
      </c>
      <c r="J196" s="8">
        <v>1.3145625000000001</v>
      </c>
      <c r="K196" s="8">
        <v>3.797625</v>
      </c>
      <c r="L196" s="8">
        <v>0.32407407399999999</v>
      </c>
      <c r="M196" s="9">
        <f t="shared" si="11"/>
        <v>5.1121875000000001</v>
      </c>
    </row>
    <row r="197" spans="1:13" x14ac:dyDescent="0.3">
      <c r="A197" s="3" t="s">
        <v>24</v>
      </c>
      <c r="B197" s="3">
        <v>3</v>
      </c>
      <c r="C197" s="4">
        <v>3</v>
      </c>
      <c r="D197" s="3" t="str">
        <f t="shared" si="12"/>
        <v>Santa Martha reef</v>
      </c>
      <c r="E197" s="3" t="s">
        <v>18</v>
      </c>
      <c r="F197" s="3" t="s">
        <v>15</v>
      </c>
      <c r="G197" s="5" t="s">
        <v>19</v>
      </c>
      <c r="H197" s="6">
        <v>43891</v>
      </c>
      <c r="I197" s="6" t="s">
        <v>28</v>
      </c>
      <c r="J197" s="8">
        <v>1.4251056339999999</v>
      </c>
      <c r="K197" s="8">
        <v>3.5613380280000002</v>
      </c>
      <c r="L197" s="8">
        <v>0.95070422499999996</v>
      </c>
      <c r="M197" s="9">
        <f t="shared" si="11"/>
        <v>4.9864436620000001</v>
      </c>
    </row>
    <row r="198" spans="1:13" x14ac:dyDescent="0.3">
      <c r="A198" s="3" t="s">
        <v>24</v>
      </c>
      <c r="B198" s="3">
        <v>61</v>
      </c>
      <c r="C198" s="4">
        <v>61</v>
      </c>
      <c r="D198" s="3" t="str">
        <f t="shared" si="12"/>
        <v>Santa Martha reef</v>
      </c>
      <c r="E198" s="3" t="s">
        <v>18</v>
      </c>
      <c r="F198" s="3" t="s">
        <v>15</v>
      </c>
      <c r="G198" s="5" t="s">
        <v>19</v>
      </c>
      <c r="H198" s="6">
        <v>43891</v>
      </c>
      <c r="I198" s="6" t="s">
        <v>28</v>
      </c>
      <c r="J198" s="8">
        <v>1.67390493</v>
      </c>
      <c r="K198" s="8">
        <v>5.4608133800000003</v>
      </c>
      <c r="L198" s="8">
        <v>1.4436619719999999</v>
      </c>
      <c r="M198" s="9">
        <f t="shared" si="11"/>
        <v>7.1347183100000002</v>
      </c>
    </row>
    <row r="199" spans="1:13" x14ac:dyDescent="0.3">
      <c r="A199" s="3" t="s">
        <v>24</v>
      </c>
      <c r="B199" s="3">
        <v>62</v>
      </c>
      <c r="C199" s="4">
        <v>62</v>
      </c>
      <c r="D199" s="3" t="str">
        <f t="shared" si="12"/>
        <v>Santa Martha reef</v>
      </c>
      <c r="E199" s="3" t="s">
        <v>18</v>
      </c>
      <c r="F199" s="3" t="s">
        <v>15</v>
      </c>
      <c r="G199" s="5" t="s">
        <v>19</v>
      </c>
      <c r="H199" s="6">
        <v>43891</v>
      </c>
      <c r="I199" s="6" t="s">
        <v>28</v>
      </c>
      <c r="J199" s="8">
        <v>1.4985950699999999</v>
      </c>
      <c r="K199" s="8">
        <v>4.1348028169999997</v>
      </c>
      <c r="L199" s="8">
        <v>0.89788732400000004</v>
      </c>
      <c r="M199" s="9">
        <f t="shared" si="11"/>
        <v>5.6333978869999992</v>
      </c>
    </row>
    <row r="200" spans="1:13" x14ac:dyDescent="0.3">
      <c r="A200" s="3" t="s">
        <v>24</v>
      </c>
      <c r="B200" s="3">
        <v>63</v>
      </c>
      <c r="C200" s="4">
        <v>63</v>
      </c>
      <c r="D200" s="3" t="str">
        <f t="shared" si="12"/>
        <v>Santa Martha reef</v>
      </c>
      <c r="E200" s="3" t="s">
        <v>18</v>
      </c>
      <c r="F200" s="3" t="s">
        <v>15</v>
      </c>
      <c r="G200" s="5" t="s">
        <v>19</v>
      </c>
      <c r="H200" s="6">
        <v>43891</v>
      </c>
      <c r="I200" s="6" t="s">
        <v>28</v>
      </c>
      <c r="J200" s="8">
        <v>1.913767606</v>
      </c>
      <c r="K200" s="8">
        <v>5.7786971830000002</v>
      </c>
      <c r="L200" s="8">
        <v>2.0950704230000001</v>
      </c>
      <c r="M200" s="9">
        <f t="shared" si="11"/>
        <v>7.6924647890000006</v>
      </c>
    </row>
    <row r="201" spans="1:13" x14ac:dyDescent="0.3">
      <c r="A201" s="3" t="s">
        <v>24</v>
      </c>
      <c r="B201" s="3">
        <v>64</v>
      </c>
      <c r="C201" s="4">
        <v>64</v>
      </c>
      <c r="D201" s="3" t="str">
        <f t="shared" si="12"/>
        <v>Santa Martha reef</v>
      </c>
      <c r="E201" s="3" t="s">
        <v>18</v>
      </c>
      <c r="F201" s="3" t="s">
        <v>15</v>
      </c>
      <c r="G201" s="5" t="s">
        <v>19</v>
      </c>
      <c r="H201" s="6">
        <v>43891</v>
      </c>
      <c r="I201" s="6" t="s">
        <v>28</v>
      </c>
      <c r="J201" s="8">
        <v>1.388028169</v>
      </c>
      <c r="K201" s="8">
        <v>5.2878169010000002</v>
      </c>
      <c r="L201" s="8">
        <v>0.75704225400000003</v>
      </c>
      <c r="M201" s="9">
        <f t="shared" si="11"/>
        <v>6.6758450700000003</v>
      </c>
    </row>
    <row r="202" spans="1:13" x14ac:dyDescent="0.3">
      <c r="A202" s="3" t="s">
        <v>24</v>
      </c>
      <c r="B202" s="3">
        <v>65</v>
      </c>
      <c r="C202" s="4">
        <v>65</v>
      </c>
      <c r="D202" s="3" t="str">
        <f t="shared" si="12"/>
        <v>Santa Martha reef</v>
      </c>
      <c r="E202" s="3" t="s">
        <v>18</v>
      </c>
      <c r="F202" s="3" t="s">
        <v>15</v>
      </c>
      <c r="G202" s="5" t="s">
        <v>19</v>
      </c>
      <c r="H202" s="6">
        <v>43891</v>
      </c>
      <c r="I202" s="6" t="s">
        <v>28</v>
      </c>
      <c r="J202" s="8">
        <v>1.5968028169999999</v>
      </c>
      <c r="K202" s="8">
        <v>3.5572816899999999</v>
      </c>
      <c r="L202" s="8">
        <v>1.003521127</v>
      </c>
      <c r="M202" s="9">
        <f t="shared" si="11"/>
        <v>5.1540845070000003</v>
      </c>
    </row>
    <row r="203" spans="1:13" x14ac:dyDescent="0.3">
      <c r="A203" s="3" t="s">
        <v>24</v>
      </c>
      <c r="B203" s="3">
        <v>71</v>
      </c>
      <c r="C203" s="4">
        <v>71</v>
      </c>
      <c r="D203" s="3" t="str">
        <f t="shared" si="12"/>
        <v>Spaanse Water bay</v>
      </c>
      <c r="E203" s="3" t="s">
        <v>21</v>
      </c>
      <c r="F203" s="3" t="s">
        <v>22</v>
      </c>
      <c r="G203" s="5" t="s">
        <v>16</v>
      </c>
      <c r="H203" s="6">
        <v>43891</v>
      </c>
      <c r="I203" s="6" t="s">
        <v>28</v>
      </c>
      <c r="J203" s="8">
        <v>1.3827042249999999</v>
      </c>
      <c r="K203" s="8">
        <v>5.0362922540000001</v>
      </c>
      <c r="L203" s="8">
        <v>0.72183098599999995</v>
      </c>
      <c r="M203" s="9">
        <f t="shared" si="11"/>
        <v>6.4189964790000005</v>
      </c>
    </row>
    <row r="204" spans="1:13" x14ac:dyDescent="0.3">
      <c r="A204" s="3" t="s">
        <v>24</v>
      </c>
      <c r="B204" s="3">
        <v>77</v>
      </c>
      <c r="C204" s="4">
        <v>77</v>
      </c>
      <c r="D204" s="3" t="str">
        <f t="shared" si="12"/>
        <v>Spaanse Water bay</v>
      </c>
      <c r="E204" s="3" t="s">
        <v>21</v>
      </c>
      <c r="F204" s="3" t="s">
        <v>22</v>
      </c>
      <c r="G204" s="5" t="s">
        <v>16</v>
      </c>
      <c r="H204" s="6">
        <v>43891</v>
      </c>
      <c r="I204" s="6" t="s">
        <v>28</v>
      </c>
      <c r="J204" s="8">
        <v>1.6119190139999999</v>
      </c>
      <c r="K204" s="8">
        <v>4.8511267609999997</v>
      </c>
      <c r="L204" s="8">
        <v>1.1091549300000001</v>
      </c>
      <c r="M204" s="9">
        <f t="shared" si="11"/>
        <v>6.4630457749999994</v>
      </c>
    </row>
    <row r="205" spans="1:13" x14ac:dyDescent="0.3">
      <c r="A205" s="3" t="s">
        <v>24</v>
      </c>
      <c r="B205" s="3">
        <v>78</v>
      </c>
      <c r="C205" s="4">
        <v>78</v>
      </c>
      <c r="D205" s="3" t="str">
        <f t="shared" si="12"/>
        <v>Spaanse Water bay</v>
      </c>
      <c r="E205" s="3" t="s">
        <v>21</v>
      </c>
      <c r="F205" s="3" t="s">
        <v>22</v>
      </c>
      <c r="G205" s="5" t="s">
        <v>16</v>
      </c>
      <c r="H205" s="6">
        <v>43891</v>
      </c>
      <c r="I205" s="6" t="s">
        <v>28</v>
      </c>
      <c r="J205" s="8">
        <v>2.080996479</v>
      </c>
      <c r="K205" s="8">
        <v>4.9838450700000001</v>
      </c>
      <c r="L205" s="8">
        <v>0.82746478899999998</v>
      </c>
      <c r="M205" s="9">
        <f t="shared" si="11"/>
        <v>7.0648415490000005</v>
      </c>
    </row>
    <row r="206" spans="1:13" x14ac:dyDescent="0.3">
      <c r="A206" s="3" t="s">
        <v>24</v>
      </c>
      <c r="B206" s="3">
        <v>83</v>
      </c>
      <c r="C206" s="4">
        <v>83</v>
      </c>
      <c r="D206" s="3" t="str">
        <f t="shared" si="12"/>
        <v>Spaanse Water bay</v>
      </c>
      <c r="E206" s="3" t="s">
        <v>21</v>
      </c>
      <c r="F206" s="3" t="s">
        <v>22</v>
      </c>
      <c r="G206" s="5" t="s">
        <v>16</v>
      </c>
      <c r="H206" s="6">
        <v>43891</v>
      </c>
      <c r="I206" s="6" t="s">
        <v>28</v>
      </c>
      <c r="J206" s="8">
        <v>2.1261549300000002</v>
      </c>
      <c r="K206" s="8">
        <v>5.3782288730000003</v>
      </c>
      <c r="L206" s="8">
        <v>0.77464788699999998</v>
      </c>
      <c r="M206" s="9">
        <f t="shared" si="11"/>
        <v>7.5043838030000005</v>
      </c>
    </row>
    <row r="207" spans="1:13" x14ac:dyDescent="0.3">
      <c r="A207" s="3" t="s">
        <v>24</v>
      </c>
      <c r="B207" s="3">
        <v>88</v>
      </c>
      <c r="C207" s="4">
        <v>88</v>
      </c>
      <c r="D207" s="3" t="str">
        <f t="shared" si="12"/>
        <v>Spaanse Water bay</v>
      </c>
      <c r="E207" s="3" t="s">
        <v>21</v>
      </c>
      <c r="F207" s="3" t="s">
        <v>22</v>
      </c>
      <c r="G207" s="5" t="s">
        <v>16</v>
      </c>
      <c r="H207" s="6">
        <v>43891</v>
      </c>
      <c r="I207" s="6" t="s">
        <v>28</v>
      </c>
      <c r="J207" s="8">
        <v>2.9609683100000002</v>
      </c>
      <c r="K207" s="8">
        <v>9.4568133799999998</v>
      </c>
      <c r="L207" s="8">
        <v>1.7781690139999999</v>
      </c>
      <c r="M207" s="9">
        <f t="shared" si="11"/>
        <v>12.41778169</v>
      </c>
    </row>
    <row r="208" spans="1:13" x14ac:dyDescent="0.3">
      <c r="A208" s="3" t="s">
        <v>24</v>
      </c>
      <c r="B208" s="3">
        <v>95</v>
      </c>
      <c r="C208" s="4">
        <v>95</v>
      </c>
      <c r="D208" s="3" t="str">
        <f t="shared" si="12"/>
        <v>Spaanse Water bay</v>
      </c>
      <c r="E208" s="3" t="s">
        <v>21</v>
      </c>
      <c r="F208" s="3" t="s">
        <v>22</v>
      </c>
      <c r="G208" s="5" t="s">
        <v>16</v>
      </c>
      <c r="H208" s="6">
        <v>43891</v>
      </c>
      <c r="I208" s="6" t="s">
        <v>28</v>
      </c>
      <c r="J208" s="8">
        <v>1.1667042249999999</v>
      </c>
      <c r="K208" s="8">
        <v>4.1066936619999996</v>
      </c>
      <c r="L208" s="8">
        <v>0.440140845</v>
      </c>
      <c r="M208" s="9">
        <f t="shared" si="11"/>
        <v>5.2733978869999998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SS_Summary for R 17 jan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Solomon</dc:creator>
  <cp:lastModifiedBy>Sarah Solomon</cp:lastModifiedBy>
  <dcterms:created xsi:type="dcterms:W3CDTF">2025-03-31T14:23:29Z</dcterms:created>
  <dcterms:modified xsi:type="dcterms:W3CDTF">2025-03-31T14:53:38Z</dcterms:modified>
</cp:coreProperties>
</file>